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КП продажа" sheetId="8" r:id="rId1"/>
  </sheets>
  <definedNames>
    <definedName name="_xlnm.Print_Area" localSheetId="0">'КП продажа'!$A$1:$K$27</definedName>
  </definedNames>
  <calcPr calcId="145621"/>
</workbook>
</file>

<file path=xl/calcChain.xml><?xml version="1.0" encoding="utf-8"?>
<calcChain xmlns="http://schemas.openxmlformats.org/spreadsheetml/2006/main">
  <c r="G26" i="8" l="1"/>
  <c r="G23" i="8" l="1"/>
  <c r="H23" i="8" s="1"/>
  <c r="J23" i="8" s="1"/>
  <c r="G22" i="8"/>
  <c r="H22" i="8" s="1"/>
  <c r="J22" i="8" s="1"/>
  <c r="G21" i="8"/>
  <c r="H21" i="8" s="1"/>
  <c r="J21" i="8" s="1"/>
  <c r="G24" i="8"/>
  <c r="H24" i="8" s="1"/>
  <c r="J24" i="8" s="1"/>
  <c r="G20" i="8"/>
  <c r="H20" i="8" s="1"/>
  <c r="J20" i="8" s="1"/>
  <c r="G19" i="8"/>
  <c r="H19" i="8" s="1"/>
  <c r="J19" i="8" s="1"/>
  <c r="G15" i="8"/>
  <c r="H15" i="8" s="1"/>
  <c r="J15" i="8" s="1"/>
  <c r="G14" i="8"/>
  <c r="H14" i="8" s="1"/>
  <c r="J14" i="8" s="1"/>
  <c r="G17" i="8"/>
  <c r="H17" i="8" s="1"/>
  <c r="J17" i="8" s="1"/>
  <c r="G16" i="8"/>
  <c r="H16" i="8" s="1"/>
  <c r="J16" i="8" s="1"/>
  <c r="G12" i="8"/>
  <c r="H12" i="8" s="1"/>
  <c r="J12" i="8" s="1"/>
  <c r="G13" i="8"/>
  <c r="H13" i="8" s="1"/>
  <c r="J13" i="8" s="1"/>
  <c r="G10" i="8"/>
  <c r="H10" i="8" s="1"/>
  <c r="J10" i="8" s="1"/>
  <c r="G9" i="8"/>
  <c r="H9" i="8" s="1"/>
  <c r="J9" i="8" s="1"/>
  <c r="G7" i="8"/>
  <c r="H7" i="8" s="1"/>
  <c r="J7" i="8" s="1"/>
  <c r="G8" i="8"/>
  <c r="H8" i="8" s="1"/>
  <c r="J8" i="8" s="1"/>
  <c r="G11" i="8"/>
  <c r="H11" i="8" s="1"/>
  <c r="J11" i="8" s="1"/>
  <c r="G18" i="8"/>
  <c r="H18" i="8" s="1"/>
  <c r="J18" i="8" s="1"/>
  <c r="I26" i="8" l="1"/>
  <c r="E26" i="8"/>
  <c r="G6" i="8" l="1"/>
  <c r="G25" i="8"/>
  <c r="H25" i="8" s="1"/>
  <c r="J25" i="8" s="1"/>
  <c r="H6" i="8" l="1"/>
  <c r="H26" i="8" l="1"/>
  <c r="J6" i="8"/>
  <c r="J26" i="8" s="1"/>
</calcChain>
</file>

<file path=xl/sharedStrings.xml><?xml version="1.0" encoding="utf-8"?>
<sst xmlns="http://schemas.openxmlformats.org/spreadsheetml/2006/main" count="93" uniqueCount="37">
  <si>
    <t>№п/п</t>
  </si>
  <si>
    <t>Итого, руб. без НДС</t>
  </si>
  <si>
    <t>тн</t>
  </si>
  <si>
    <t>Ед.изм.</t>
  </si>
  <si>
    <t>Итого, руб. с НДС</t>
  </si>
  <si>
    <t>Наименование ТМЦ</t>
  </si>
  <si>
    <t>Кол-во</t>
  </si>
  <si>
    <t>И Т О Г О:</t>
  </si>
  <si>
    <t>самовывоз</t>
  </si>
  <si>
    <t>Условя доставки</t>
  </si>
  <si>
    <t>Доставка по маршруту, руб. с НДС</t>
  </si>
  <si>
    <t>Местонахождение ТМЦ</t>
  </si>
  <si>
    <t>ВСЕГО , руб. с НДС                                           ( ст.8+ст.9)</t>
  </si>
  <si>
    <t>Стоимость за ед., руб. ( с учетом  погрузки)</t>
  </si>
  <si>
    <t>Совхозная пл. Оренбургская обл., Октябрьский р-н, п. Октябрьский, (10 км от поселка полем)</t>
  </si>
  <si>
    <t>Шатровское ПХГ, Курганская обл., Шатровский р-н, п. Шатрово (10 км полем от поселка)</t>
  </si>
  <si>
    <t>245х10 J55 ТМК FMC</t>
  </si>
  <si>
    <t>245х10 N80 ТМК FMC</t>
  </si>
  <si>
    <t>168х8,94 J55 ТМК FMC</t>
  </si>
  <si>
    <t>245х8,94 J55 ТМК FMC</t>
  </si>
  <si>
    <t>Респ. Удмуртия, Можгинский р-н, п. Пычас, ул. Парковая 20А</t>
  </si>
  <si>
    <t>Пензенская область Спасский район с. Липлейка скв. №120 Беднодемьяновского ПХГ (10 км полем от поселка)</t>
  </si>
  <si>
    <t>324х9,5 Е ОТТГ</t>
  </si>
  <si>
    <t>324х9,5 Д ОТТГ</t>
  </si>
  <si>
    <t>426х11 Д БТС</t>
  </si>
  <si>
    <t>245х11,1 Е ОТТМ</t>
  </si>
  <si>
    <t>324х9,5 Д ОТТМ</t>
  </si>
  <si>
    <t>245х8,9 Д ОТТГ</t>
  </si>
  <si>
    <t>114,3х8,6 J55 ТМК UP CS ТУ 14-3Р-82-2005</t>
  </si>
  <si>
    <t>114,3х7,37 К55 BTS API Spec 5CT</t>
  </si>
  <si>
    <t>127х10,7 Л ОТТГ ГОСТ 632-80</t>
  </si>
  <si>
    <t>146х7,7 Е ОТТМ ГОСТ 632-80</t>
  </si>
  <si>
    <t>146х8,5 Е ОТТМ ГОСТ 632-80</t>
  </si>
  <si>
    <t>177,8х10,4 Д ТМК  FMC ТУ 14-3Р-82-2005</t>
  </si>
  <si>
    <t>Пензенская область Спасский район с. Липлейка БПО Спаск</t>
  </si>
  <si>
    <t>Саратовская обл, Советский р-н, п. Степное БПО Степное</t>
  </si>
  <si>
    <t>Коммерческое предложение по продаже обсадной трубы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</si>
</sst>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0_ ;\-#,##0.000\ 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4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1" xfId="0" quotePrefix="1" applyFont="1" applyFill="1" applyBorder="1" applyAlignment="1">
      <alignment horizontal="center" vertical="center" wrapText="1"/>
    </xf>
    <xf numFmtId="164" fontId="6" fillId="2" borderId="1" xfId="0" quotePrefix="1" applyNumberFormat="1" applyFont="1" applyFill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164" fontId="7" fillId="2" borderId="4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4" fontId="6" fillId="2" borderId="3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4" fontId="7" fillId="3" borderId="4" xfId="0" applyNumberFormat="1" applyFont="1" applyFill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0" fontId="6" fillId="2" borderId="1" xfId="0" quotePrefix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horizontal="left" vertical="center"/>
    </xf>
    <xf numFmtId="0" fontId="6" fillId="4" borderId="2" xfId="0" quotePrefix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left" vertical="center" wrapText="1"/>
    </xf>
    <xf numFmtId="0" fontId="7" fillId="2" borderId="6" xfId="0" quotePrefix="1" applyFont="1" applyFill="1" applyBorder="1" applyAlignment="1">
      <alignment horizontal="left" vertical="center" wrapText="1"/>
    </xf>
    <xf numFmtId="0" fontId="7" fillId="2" borderId="7" xfId="0" quotePrefix="1" applyFont="1" applyFill="1" applyBorder="1" applyAlignment="1">
      <alignment horizontal="left" vertical="center" wrapText="1"/>
    </xf>
    <xf numFmtId="0" fontId="4" fillId="0" borderId="0" xfId="0" applyFont="1" applyBorder="1"/>
    <xf numFmtId="0" fontId="1" fillId="0" borderId="0" xfId="0" applyFont="1" applyBorder="1"/>
    <xf numFmtId="0" fontId="4" fillId="2" borderId="0" xfId="0" applyFont="1" applyFill="1" applyBorder="1"/>
    <xf numFmtId="0" fontId="1" fillId="2" borderId="0" xfId="0" applyFont="1" applyFill="1" applyBorder="1"/>
    <xf numFmtId="164" fontId="6" fillId="3" borderId="0" xfId="0" quotePrefix="1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/>
    <xf numFmtId="0" fontId="5" fillId="2" borderId="0" xfId="0" applyFont="1" applyFill="1" applyBorder="1"/>
    <xf numFmtId="0" fontId="2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R34"/>
  <sheetViews>
    <sheetView tabSelected="1" view="pageBreakPreview" topLeftCell="A15" zoomScale="60" zoomScaleNormal="55" workbookViewId="0">
      <selection activeCell="G26" sqref="G26"/>
    </sheetView>
  </sheetViews>
  <sheetFormatPr defaultRowHeight="18.75" x14ac:dyDescent="0.3"/>
  <cols>
    <col min="1" max="1" width="5.28515625" style="4" customWidth="1"/>
    <col min="2" max="2" width="58" style="4" customWidth="1"/>
    <col min="3" max="3" width="57.140625" style="4" customWidth="1"/>
    <col min="4" max="4" width="14" style="4" customWidth="1"/>
    <col min="5" max="5" width="21.140625" style="4" customWidth="1"/>
    <col min="6" max="6" width="38.42578125" style="4" customWidth="1"/>
    <col min="7" max="7" width="26.28515625" style="4" customWidth="1"/>
    <col min="8" max="8" width="27" style="4" customWidth="1"/>
    <col min="9" max="10" width="25.42578125" style="4" customWidth="1"/>
    <col min="11" max="11" width="36" style="4" customWidth="1"/>
    <col min="12" max="12" width="41" style="4" customWidth="1"/>
    <col min="13" max="14" width="9.140625" style="1"/>
    <col min="15" max="15" width="27.7109375" style="1" customWidth="1"/>
    <col min="16" max="16" width="17.28515625" style="1" bestFit="1" customWidth="1"/>
    <col min="17" max="16384" width="9.140625" style="1"/>
  </cols>
  <sheetData>
    <row r="1" spans="1:18" ht="22.5" x14ac:dyDescent="0.3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52"/>
      <c r="M1" s="53"/>
      <c r="N1" s="53"/>
      <c r="O1" s="53"/>
      <c r="P1" s="53"/>
      <c r="Q1" s="53"/>
      <c r="R1" s="53"/>
    </row>
    <row r="2" spans="1:18" x14ac:dyDescent="0.3">
      <c r="L2" s="52"/>
      <c r="M2" s="53"/>
      <c r="N2" s="53"/>
      <c r="O2" s="53"/>
      <c r="P2" s="53"/>
      <c r="Q2" s="53"/>
      <c r="R2" s="53"/>
    </row>
    <row r="3" spans="1:18" ht="56.25" customHeight="1" x14ac:dyDescent="0.3">
      <c r="A3" s="35" t="s">
        <v>0</v>
      </c>
      <c r="B3" s="35" t="s">
        <v>5</v>
      </c>
      <c r="C3" s="36" t="s">
        <v>11</v>
      </c>
      <c r="D3" s="34" t="s">
        <v>3</v>
      </c>
      <c r="E3" s="34" t="s">
        <v>6</v>
      </c>
      <c r="F3" s="40" t="s">
        <v>13</v>
      </c>
      <c r="G3" s="35" t="s">
        <v>1</v>
      </c>
      <c r="H3" s="41" t="s">
        <v>4</v>
      </c>
      <c r="I3" s="43" t="s">
        <v>10</v>
      </c>
      <c r="J3" s="34" t="s">
        <v>12</v>
      </c>
      <c r="K3" s="45" t="s">
        <v>9</v>
      </c>
      <c r="L3" s="52"/>
      <c r="M3" s="53"/>
      <c r="N3" s="53"/>
      <c r="O3" s="53"/>
      <c r="P3" s="53"/>
      <c r="Q3" s="53"/>
      <c r="R3" s="53"/>
    </row>
    <row r="4" spans="1:18" x14ac:dyDescent="0.3">
      <c r="A4" s="35"/>
      <c r="B4" s="35"/>
      <c r="C4" s="37"/>
      <c r="D4" s="35"/>
      <c r="E4" s="35"/>
      <c r="F4" s="40"/>
      <c r="G4" s="35"/>
      <c r="H4" s="42"/>
      <c r="I4" s="44"/>
      <c r="J4" s="35"/>
      <c r="K4" s="46"/>
      <c r="L4" s="52"/>
      <c r="M4" s="53"/>
      <c r="N4" s="53"/>
      <c r="O4" s="53"/>
      <c r="P4" s="53"/>
      <c r="Q4" s="53"/>
      <c r="R4" s="53"/>
    </row>
    <row r="5" spans="1:18" x14ac:dyDescent="0.3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9">
        <v>8</v>
      </c>
      <c r="I5" s="30">
        <v>10</v>
      </c>
      <c r="J5" s="28">
        <v>11</v>
      </c>
      <c r="K5" s="47">
        <v>12</v>
      </c>
      <c r="L5" s="52"/>
      <c r="M5" s="53"/>
      <c r="N5" s="53"/>
      <c r="O5" s="53"/>
      <c r="P5" s="53"/>
      <c r="Q5" s="53"/>
      <c r="R5" s="53"/>
    </row>
    <row r="6" spans="1:18" s="2" customFormat="1" ht="60.75" customHeight="1" x14ac:dyDescent="0.3">
      <c r="A6" s="22">
        <v>1</v>
      </c>
      <c r="B6" s="21" t="s">
        <v>16</v>
      </c>
      <c r="C6" s="6" t="s">
        <v>14</v>
      </c>
      <c r="D6" s="22" t="s">
        <v>2</v>
      </c>
      <c r="E6" s="26">
        <v>93.668000000000006</v>
      </c>
      <c r="F6" s="23">
        <v>83119.230224196115</v>
      </c>
      <c r="G6" s="23">
        <f>E6*F6</f>
        <v>7785612.0566400019</v>
      </c>
      <c r="H6" s="24">
        <f>G6*1.18</f>
        <v>9187022.2268352024</v>
      </c>
      <c r="I6" s="7">
        <v>0</v>
      </c>
      <c r="J6" s="7">
        <f>H6+I6</f>
        <v>9187022.2268352024</v>
      </c>
      <c r="K6" s="48" t="s">
        <v>8</v>
      </c>
      <c r="L6" s="54"/>
      <c r="M6" s="55"/>
      <c r="N6" s="55"/>
      <c r="O6" s="56"/>
      <c r="P6" s="57"/>
      <c r="Q6" s="55"/>
      <c r="R6" s="55"/>
    </row>
    <row r="7" spans="1:18" s="2" customFormat="1" ht="57" customHeight="1" x14ac:dyDescent="0.3">
      <c r="A7" s="25">
        <v>2</v>
      </c>
      <c r="B7" s="21" t="s">
        <v>17</v>
      </c>
      <c r="C7" s="6" t="s">
        <v>14</v>
      </c>
      <c r="D7" s="22" t="s">
        <v>2</v>
      </c>
      <c r="E7" s="27">
        <v>46.432000000000002</v>
      </c>
      <c r="F7" s="23">
        <v>89069.672855961428</v>
      </c>
      <c r="G7" s="23">
        <f t="shared" ref="G7:G24" si="0">E7*F7</f>
        <v>4135683.0500480011</v>
      </c>
      <c r="H7" s="24">
        <f t="shared" ref="H7:H24" si="1">G7*1.18</f>
        <v>4880105.999056641</v>
      </c>
      <c r="I7" s="7">
        <v>0</v>
      </c>
      <c r="J7" s="7">
        <f t="shared" ref="J7:J24" si="2">H7+I7</f>
        <v>4880105.999056641</v>
      </c>
      <c r="K7" s="48" t="s">
        <v>8</v>
      </c>
      <c r="L7" s="54"/>
      <c r="M7" s="55"/>
      <c r="N7" s="55"/>
      <c r="O7" s="56"/>
      <c r="P7" s="57"/>
      <c r="Q7" s="55"/>
      <c r="R7" s="55"/>
    </row>
    <row r="8" spans="1:18" s="2" customFormat="1" ht="50.25" customHeight="1" x14ac:dyDescent="0.3">
      <c r="A8" s="22">
        <v>3</v>
      </c>
      <c r="B8" s="21" t="s">
        <v>18</v>
      </c>
      <c r="C8" s="8" t="s">
        <v>20</v>
      </c>
      <c r="D8" s="22" t="s">
        <v>2</v>
      </c>
      <c r="E8" s="27">
        <v>32</v>
      </c>
      <c r="F8" s="23">
        <v>82335.501875000016</v>
      </c>
      <c r="G8" s="23">
        <f t="shared" si="0"/>
        <v>2634736.0600000005</v>
      </c>
      <c r="H8" s="24">
        <f t="shared" si="1"/>
        <v>3108988.5508000003</v>
      </c>
      <c r="I8" s="7">
        <v>0</v>
      </c>
      <c r="J8" s="7">
        <f t="shared" si="2"/>
        <v>3108988.5508000003</v>
      </c>
      <c r="K8" s="48" t="s">
        <v>8</v>
      </c>
      <c r="L8" s="54"/>
      <c r="M8" s="55"/>
      <c r="N8" s="55"/>
      <c r="O8" s="56"/>
      <c r="P8" s="57"/>
      <c r="Q8" s="55"/>
      <c r="R8" s="55"/>
    </row>
    <row r="9" spans="1:18" s="2" customFormat="1" ht="66.75" customHeight="1" x14ac:dyDescent="0.3">
      <c r="A9" s="25">
        <v>4</v>
      </c>
      <c r="B9" s="21" t="s">
        <v>18</v>
      </c>
      <c r="C9" s="8" t="s">
        <v>21</v>
      </c>
      <c r="D9" s="22" t="s">
        <v>2</v>
      </c>
      <c r="E9" s="27">
        <v>41</v>
      </c>
      <c r="F9" s="23">
        <v>81543.375609756098</v>
      </c>
      <c r="G9" s="23">
        <f t="shared" si="0"/>
        <v>3343278.4</v>
      </c>
      <c r="H9" s="24">
        <f t="shared" si="1"/>
        <v>3945068.5119999996</v>
      </c>
      <c r="I9" s="7">
        <v>0</v>
      </c>
      <c r="J9" s="7">
        <f t="shared" si="2"/>
        <v>3945068.5119999996</v>
      </c>
      <c r="K9" s="48" t="s">
        <v>8</v>
      </c>
      <c r="L9" s="54"/>
      <c r="M9" s="55"/>
      <c r="N9" s="55"/>
      <c r="O9" s="56"/>
      <c r="P9" s="57"/>
      <c r="Q9" s="55"/>
      <c r="R9" s="55"/>
    </row>
    <row r="10" spans="1:18" s="2" customFormat="1" ht="60.75" customHeight="1" x14ac:dyDescent="0.3">
      <c r="A10" s="22">
        <v>5</v>
      </c>
      <c r="B10" s="31" t="s">
        <v>19</v>
      </c>
      <c r="C10" s="32" t="s">
        <v>21</v>
      </c>
      <c r="D10" s="33" t="s">
        <v>2</v>
      </c>
      <c r="E10" s="27">
        <v>10.429</v>
      </c>
      <c r="F10" s="23">
        <v>84121.439152363615</v>
      </c>
      <c r="G10" s="23">
        <f t="shared" si="0"/>
        <v>877302.48892000015</v>
      </c>
      <c r="H10" s="24">
        <f t="shared" si="1"/>
        <v>1035216.9369256002</v>
      </c>
      <c r="I10" s="7">
        <v>0</v>
      </c>
      <c r="J10" s="7">
        <f t="shared" si="2"/>
        <v>1035216.9369256002</v>
      </c>
      <c r="K10" s="48" t="s">
        <v>8</v>
      </c>
      <c r="L10" s="54"/>
      <c r="M10" s="55"/>
      <c r="N10" s="55"/>
      <c r="O10" s="56"/>
      <c r="P10" s="57"/>
      <c r="Q10" s="55"/>
      <c r="R10" s="55"/>
    </row>
    <row r="11" spans="1:18" s="2" customFormat="1" ht="61.5" customHeight="1" x14ac:dyDescent="0.3">
      <c r="A11" s="25">
        <v>6</v>
      </c>
      <c r="B11" s="21" t="s">
        <v>22</v>
      </c>
      <c r="C11" s="8" t="s">
        <v>15</v>
      </c>
      <c r="D11" s="22" t="s">
        <v>2</v>
      </c>
      <c r="E11" s="27">
        <v>36.624000000000002</v>
      </c>
      <c r="F11" s="23">
        <v>73585.357798165147</v>
      </c>
      <c r="G11" s="23">
        <f t="shared" si="0"/>
        <v>2694990.1440000003</v>
      </c>
      <c r="H11" s="24">
        <f t="shared" si="1"/>
        <v>3180088.3699200004</v>
      </c>
      <c r="I11" s="7">
        <v>0</v>
      </c>
      <c r="J11" s="7">
        <f t="shared" si="2"/>
        <v>3180088.3699200004</v>
      </c>
      <c r="K11" s="48" t="s">
        <v>8</v>
      </c>
      <c r="L11" s="54"/>
      <c r="M11" s="55"/>
      <c r="N11" s="55"/>
      <c r="O11" s="56"/>
      <c r="P11" s="57"/>
      <c r="Q11" s="55"/>
      <c r="R11" s="55"/>
    </row>
    <row r="12" spans="1:18" s="2" customFormat="1" ht="59.25" customHeight="1" x14ac:dyDescent="0.3">
      <c r="A12" s="22">
        <v>7</v>
      </c>
      <c r="B12" s="21" t="s">
        <v>23</v>
      </c>
      <c r="C12" s="8" t="s">
        <v>15</v>
      </c>
      <c r="D12" s="22" t="s">
        <v>2</v>
      </c>
      <c r="E12" s="27">
        <v>7.5510000000000002</v>
      </c>
      <c r="F12" s="23">
        <v>80359.470798569731</v>
      </c>
      <c r="G12" s="23">
        <f t="shared" si="0"/>
        <v>606794.36400000006</v>
      </c>
      <c r="H12" s="24">
        <f t="shared" si="1"/>
        <v>716017.34952000005</v>
      </c>
      <c r="I12" s="7">
        <v>0</v>
      </c>
      <c r="J12" s="7">
        <f t="shared" si="2"/>
        <v>716017.34952000005</v>
      </c>
      <c r="K12" s="48" t="s">
        <v>8</v>
      </c>
      <c r="L12" s="54"/>
      <c r="M12" s="55"/>
      <c r="N12" s="55"/>
      <c r="O12" s="56"/>
      <c r="P12" s="57"/>
      <c r="Q12" s="55"/>
      <c r="R12" s="55"/>
    </row>
    <row r="13" spans="1:18" s="2" customFormat="1" ht="59.25" customHeight="1" x14ac:dyDescent="0.3">
      <c r="A13" s="25">
        <v>8</v>
      </c>
      <c r="B13" s="21" t="s">
        <v>24</v>
      </c>
      <c r="C13" s="8" t="s">
        <v>15</v>
      </c>
      <c r="D13" s="22" t="s">
        <v>2</v>
      </c>
      <c r="E13" s="27">
        <v>5</v>
      </c>
      <c r="F13" s="23">
        <v>96998.660000000018</v>
      </c>
      <c r="G13" s="23">
        <f t="shared" si="0"/>
        <v>484993.3000000001</v>
      </c>
      <c r="H13" s="24">
        <f t="shared" si="1"/>
        <v>572292.09400000004</v>
      </c>
      <c r="I13" s="7">
        <v>0</v>
      </c>
      <c r="J13" s="7">
        <f t="shared" si="2"/>
        <v>572292.09400000004</v>
      </c>
      <c r="K13" s="48" t="s">
        <v>8</v>
      </c>
      <c r="L13" s="54"/>
      <c r="M13" s="55"/>
      <c r="N13" s="55"/>
      <c r="O13" s="56"/>
      <c r="P13" s="57"/>
      <c r="Q13" s="55"/>
      <c r="R13" s="55"/>
    </row>
    <row r="14" spans="1:18" s="2" customFormat="1" ht="59.25" customHeight="1" x14ac:dyDescent="0.3">
      <c r="A14" s="22">
        <v>9</v>
      </c>
      <c r="B14" s="21" t="s">
        <v>24</v>
      </c>
      <c r="C14" s="6" t="s">
        <v>14</v>
      </c>
      <c r="D14" s="22" t="s">
        <v>2</v>
      </c>
      <c r="E14" s="27">
        <v>16.882000000000001</v>
      </c>
      <c r="F14" s="23">
        <v>79546.484883307668</v>
      </c>
      <c r="G14" s="23">
        <f t="shared" si="0"/>
        <v>1342903.7578000003</v>
      </c>
      <c r="H14" s="24">
        <f t="shared" si="1"/>
        <v>1584626.4342040003</v>
      </c>
      <c r="I14" s="7">
        <v>0</v>
      </c>
      <c r="J14" s="7">
        <f t="shared" si="2"/>
        <v>1584626.4342040003</v>
      </c>
      <c r="K14" s="48" t="s">
        <v>8</v>
      </c>
      <c r="L14" s="54"/>
      <c r="M14" s="55"/>
      <c r="N14" s="55"/>
      <c r="O14" s="56"/>
      <c r="P14" s="57"/>
      <c r="Q14" s="55"/>
      <c r="R14" s="55"/>
    </row>
    <row r="15" spans="1:18" s="2" customFormat="1" ht="48" customHeight="1" x14ac:dyDescent="0.3">
      <c r="A15" s="25">
        <v>10</v>
      </c>
      <c r="B15" s="21" t="s">
        <v>24</v>
      </c>
      <c r="C15" s="8" t="s">
        <v>34</v>
      </c>
      <c r="D15" s="22" t="s">
        <v>2</v>
      </c>
      <c r="E15" s="27">
        <v>14.852</v>
      </c>
      <c r="F15" s="23">
        <v>79843.57465661192</v>
      </c>
      <c r="G15" s="23">
        <f t="shared" si="0"/>
        <v>1185836.7708000003</v>
      </c>
      <c r="H15" s="24">
        <f t="shared" si="1"/>
        <v>1399287.3895440004</v>
      </c>
      <c r="I15" s="7">
        <v>0</v>
      </c>
      <c r="J15" s="7">
        <f t="shared" si="2"/>
        <v>1399287.3895440004</v>
      </c>
      <c r="K15" s="48" t="s">
        <v>8</v>
      </c>
      <c r="L15" s="54"/>
      <c r="M15" s="55"/>
      <c r="N15" s="55"/>
      <c r="O15" s="56"/>
      <c r="P15" s="57"/>
      <c r="Q15" s="55"/>
      <c r="R15" s="55"/>
    </row>
    <row r="16" spans="1:18" s="2" customFormat="1" ht="40.5" x14ac:dyDescent="0.3">
      <c r="A16" s="22">
        <v>11</v>
      </c>
      <c r="B16" s="21" t="s">
        <v>25</v>
      </c>
      <c r="C16" s="8" t="s">
        <v>35</v>
      </c>
      <c r="D16" s="22" t="s">
        <v>2</v>
      </c>
      <c r="E16" s="27">
        <v>56.52</v>
      </c>
      <c r="F16" s="23">
        <v>64764.514643543225</v>
      </c>
      <c r="G16" s="23">
        <f t="shared" si="0"/>
        <v>3660490.3676530635</v>
      </c>
      <c r="H16" s="24">
        <f t="shared" si="1"/>
        <v>4319378.6338306144</v>
      </c>
      <c r="I16" s="7">
        <v>0</v>
      </c>
      <c r="J16" s="7">
        <f t="shared" si="2"/>
        <v>4319378.6338306144</v>
      </c>
      <c r="K16" s="48" t="s">
        <v>8</v>
      </c>
      <c r="L16" s="54"/>
      <c r="M16" s="55"/>
      <c r="N16" s="55"/>
      <c r="O16" s="56"/>
      <c r="P16" s="57"/>
      <c r="Q16" s="55"/>
      <c r="R16" s="55"/>
    </row>
    <row r="17" spans="1:18" s="2" customFormat="1" ht="40.5" x14ac:dyDescent="0.3">
      <c r="A17" s="25">
        <v>12</v>
      </c>
      <c r="B17" s="21" t="s">
        <v>26</v>
      </c>
      <c r="C17" s="8" t="s">
        <v>35</v>
      </c>
      <c r="D17" s="22" t="s">
        <v>2</v>
      </c>
      <c r="E17" s="27">
        <v>105.557</v>
      </c>
      <c r="F17" s="23">
        <v>56238.818129029816</v>
      </c>
      <c r="G17" s="23">
        <f t="shared" si="0"/>
        <v>5936400.9252460003</v>
      </c>
      <c r="H17" s="24">
        <f t="shared" si="1"/>
        <v>7004953.0917902803</v>
      </c>
      <c r="I17" s="7">
        <v>0</v>
      </c>
      <c r="J17" s="7">
        <f t="shared" si="2"/>
        <v>7004953.0917902803</v>
      </c>
      <c r="K17" s="48" t="s">
        <v>8</v>
      </c>
      <c r="L17" s="54"/>
      <c r="M17" s="55"/>
      <c r="N17" s="55"/>
      <c r="O17" s="56"/>
      <c r="P17" s="57"/>
      <c r="Q17" s="55"/>
      <c r="R17" s="55"/>
    </row>
    <row r="18" spans="1:18" s="2" customFormat="1" ht="60.75" x14ac:dyDescent="0.3">
      <c r="A18" s="22">
        <v>13</v>
      </c>
      <c r="B18" s="21" t="s">
        <v>27</v>
      </c>
      <c r="C18" s="8" t="s">
        <v>15</v>
      </c>
      <c r="D18" s="22" t="s">
        <v>2</v>
      </c>
      <c r="E18" s="27">
        <v>24</v>
      </c>
      <c r="F18" s="23">
        <v>67652.188999999998</v>
      </c>
      <c r="G18" s="23">
        <f t="shared" si="0"/>
        <v>1623652.5359999998</v>
      </c>
      <c r="H18" s="24">
        <f t="shared" si="1"/>
        <v>1915909.9924799998</v>
      </c>
      <c r="I18" s="7">
        <v>0</v>
      </c>
      <c r="J18" s="7">
        <f t="shared" si="2"/>
        <v>1915909.9924799998</v>
      </c>
      <c r="K18" s="48" t="s">
        <v>8</v>
      </c>
      <c r="L18" s="54"/>
      <c r="M18" s="55"/>
      <c r="N18" s="55"/>
      <c r="O18" s="56"/>
      <c r="P18" s="57"/>
      <c r="Q18" s="55"/>
      <c r="R18" s="55"/>
    </row>
    <row r="19" spans="1:18" s="2" customFormat="1" ht="40.5" x14ac:dyDescent="0.3">
      <c r="A19" s="25">
        <v>14</v>
      </c>
      <c r="B19" s="21" t="s">
        <v>28</v>
      </c>
      <c r="C19" s="8" t="s">
        <v>35</v>
      </c>
      <c r="D19" s="22" t="s">
        <v>2</v>
      </c>
      <c r="E19" s="27">
        <v>7.5</v>
      </c>
      <c r="F19" s="23">
        <v>69247.188999999998</v>
      </c>
      <c r="G19" s="23">
        <f t="shared" si="0"/>
        <v>519353.91749999998</v>
      </c>
      <c r="H19" s="24">
        <f t="shared" si="1"/>
        <v>612837.62264999992</v>
      </c>
      <c r="I19" s="7">
        <v>0</v>
      </c>
      <c r="J19" s="7">
        <f t="shared" si="2"/>
        <v>612837.62264999992</v>
      </c>
      <c r="K19" s="48" t="s">
        <v>8</v>
      </c>
      <c r="L19" s="54"/>
      <c r="M19" s="55"/>
      <c r="N19" s="55"/>
      <c r="O19" s="56"/>
      <c r="P19" s="57"/>
      <c r="Q19" s="55"/>
      <c r="R19" s="55"/>
    </row>
    <row r="20" spans="1:18" s="2" customFormat="1" ht="40.5" x14ac:dyDescent="0.3">
      <c r="A20" s="22">
        <v>15</v>
      </c>
      <c r="B20" s="21" t="s">
        <v>29</v>
      </c>
      <c r="C20" s="8" t="s">
        <v>35</v>
      </c>
      <c r="D20" s="22" t="s">
        <v>2</v>
      </c>
      <c r="E20" s="27">
        <v>7.6459999999999999</v>
      </c>
      <c r="F20" s="23">
        <v>72913.239406748617</v>
      </c>
      <c r="G20" s="23">
        <f t="shared" si="0"/>
        <v>557494.62850399991</v>
      </c>
      <c r="H20" s="24">
        <f t="shared" si="1"/>
        <v>657843.66163471981</v>
      </c>
      <c r="I20" s="7">
        <v>0</v>
      </c>
      <c r="J20" s="7">
        <f t="shared" si="2"/>
        <v>657843.66163471981</v>
      </c>
      <c r="K20" s="48" t="s">
        <v>8</v>
      </c>
      <c r="L20" s="54"/>
      <c r="M20" s="55"/>
      <c r="N20" s="55"/>
      <c r="O20" s="56"/>
      <c r="P20" s="57"/>
      <c r="Q20" s="55"/>
      <c r="R20" s="55"/>
    </row>
    <row r="21" spans="1:18" s="2" customFormat="1" ht="40.5" x14ac:dyDescent="0.3">
      <c r="A21" s="25">
        <v>16</v>
      </c>
      <c r="B21" s="21" t="s">
        <v>30</v>
      </c>
      <c r="C21" s="8" t="s">
        <v>35</v>
      </c>
      <c r="D21" s="22" t="s">
        <v>2</v>
      </c>
      <c r="E21" s="27">
        <v>24</v>
      </c>
      <c r="F21" s="23">
        <v>63763.887000000002</v>
      </c>
      <c r="G21" s="23">
        <f t="shared" si="0"/>
        <v>1530333.2880000002</v>
      </c>
      <c r="H21" s="24">
        <f t="shared" si="1"/>
        <v>1805793.2798400002</v>
      </c>
      <c r="I21" s="7">
        <v>0</v>
      </c>
      <c r="J21" s="7">
        <f t="shared" si="2"/>
        <v>1805793.2798400002</v>
      </c>
      <c r="K21" s="48" t="s">
        <v>8</v>
      </c>
      <c r="L21" s="54"/>
      <c r="M21" s="55"/>
      <c r="N21" s="55"/>
      <c r="O21" s="56"/>
      <c r="P21" s="57"/>
      <c r="Q21" s="55"/>
      <c r="R21" s="55"/>
    </row>
    <row r="22" spans="1:18" s="2" customFormat="1" ht="40.5" x14ac:dyDescent="0.3">
      <c r="A22" s="22">
        <v>17</v>
      </c>
      <c r="B22" s="21" t="s">
        <v>31</v>
      </c>
      <c r="C22" s="8" t="s">
        <v>35</v>
      </c>
      <c r="D22" s="22" t="s">
        <v>2</v>
      </c>
      <c r="E22" s="27">
        <v>6.7430000000000003</v>
      </c>
      <c r="F22" s="23">
        <v>62038.694590538333</v>
      </c>
      <c r="G22" s="23">
        <f t="shared" si="0"/>
        <v>418326.91762399999</v>
      </c>
      <c r="H22" s="24">
        <f t="shared" si="1"/>
        <v>493625.76279631996</v>
      </c>
      <c r="I22" s="7">
        <v>0</v>
      </c>
      <c r="J22" s="7">
        <f t="shared" si="2"/>
        <v>493625.76279631996</v>
      </c>
      <c r="K22" s="48" t="s">
        <v>8</v>
      </c>
      <c r="L22" s="54"/>
      <c r="M22" s="55"/>
      <c r="N22" s="55"/>
      <c r="O22" s="56"/>
      <c r="P22" s="57"/>
      <c r="Q22" s="55"/>
      <c r="R22" s="55"/>
    </row>
    <row r="23" spans="1:18" s="2" customFormat="1" ht="40.5" x14ac:dyDescent="0.3">
      <c r="A23" s="25">
        <v>18</v>
      </c>
      <c r="B23" s="21" t="s">
        <v>32</v>
      </c>
      <c r="C23" s="8" t="s">
        <v>35</v>
      </c>
      <c r="D23" s="22" t="s">
        <v>2</v>
      </c>
      <c r="E23" s="27">
        <v>5.18</v>
      </c>
      <c r="F23" s="23">
        <v>63462.96671042472</v>
      </c>
      <c r="G23" s="23">
        <f t="shared" si="0"/>
        <v>328738.16756000003</v>
      </c>
      <c r="H23" s="24">
        <f t="shared" si="1"/>
        <v>387911.03772080003</v>
      </c>
      <c r="I23" s="7">
        <v>0</v>
      </c>
      <c r="J23" s="7">
        <f t="shared" si="2"/>
        <v>387911.03772080003</v>
      </c>
      <c r="K23" s="48" t="s">
        <v>8</v>
      </c>
      <c r="L23" s="54"/>
      <c r="M23" s="55"/>
      <c r="N23" s="55"/>
      <c r="O23" s="56"/>
      <c r="P23" s="57"/>
      <c r="Q23" s="55"/>
      <c r="R23" s="55"/>
    </row>
    <row r="24" spans="1:18" s="2" customFormat="1" ht="40.5" x14ac:dyDescent="0.3">
      <c r="A24" s="22">
        <v>19</v>
      </c>
      <c r="B24" s="21" t="s">
        <v>33</v>
      </c>
      <c r="C24" s="8" t="s">
        <v>35</v>
      </c>
      <c r="D24" s="22" t="s">
        <v>2</v>
      </c>
      <c r="E24" s="27">
        <v>5.0999999999999996</v>
      </c>
      <c r="F24" s="23">
        <v>75894.176470588238</v>
      </c>
      <c r="G24" s="23">
        <f t="shared" si="0"/>
        <v>387060.3</v>
      </c>
      <c r="H24" s="24">
        <f t="shared" si="1"/>
        <v>456731.15399999998</v>
      </c>
      <c r="I24" s="7">
        <v>0</v>
      </c>
      <c r="J24" s="7">
        <f t="shared" si="2"/>
        <v>456731.15399999998</v>
      </c>
      <c r="K24" s="48" t="s">
        <v>8</v>
      </c>
      <c r="L24" s="54"/>
      <c r="M24" s="55"/>
      <c r="N24" s="55"/>
      <c r="O24" s="56"/>
      <c r="P24" s="57"/>
      <c r="Q24" s="55"/>
      <c r="R24" s="55"/>
    </row>
    <row r="25" spans="1:18" s="2" customFormat="1" ht="61.5" thickBot="1" x14ac:dyDescent="0.35">
      <c r="A25" s="25">
        <v>20</v>
      </c>
      <c r="B25" s="21"/>
      <c r="C25" s="8" t="s">
        <v>15</v>
      </c>
      <c r="D25" s="22" t="s">
        <v>2</v>
      </c>
      <c r="E25" s="27">
        <v>8.3759999999999994</v>
      </c>
      <c r="F25" s="23">
        <v>80834.366762177669</v>
      </c>
      <c r="G25" s="23">
        <f>E25*F25</f>
        <v>677068.65600000008</v>
      </c>
      <c r="H25" s="24">
        <f>G25*1.18</f>
        <v>798941.01407999999</v>
      </c>
      <c r="I25" s="7">
        <v>0</v>
      </c>
      <c r="J25" s="7">
        <f>H25+I25</f>
        <v>798941.01407999999</v>
      </c>
      <c r="K25" s="48" t="s">
        <v>8</v>
      </c>
      <c r="L25" s="54"/>
      <c r="M25" s="55"/>
      <c r="N25" s="55"/>
      <c r="O25" s="56"/>
      <c r="P25" s="57"/>
      <c r="Q25" s="55"/>
      <c r="R25" s="55"/>
    </row>
    <row r="26" spans="1:18" s="3" customFormat="1" ht="46.5" customHeight="1" thickTop="1" thickBot="1" x14ac:dyDescent="0.35">
      <c r="A26" s="9"/>
      <c r="B26" s="10" t="s">
        <v>7</v>
      </c>
      <c r="C26" s="10"/>
      <c r="D26" s="25" t="s">
        <v>2</v>
      </c>
      <c r="E26" s="11">
        <f>SUM(E6:E25)</f>
        <v>555.06000000000006</v>
      </c>
      <c r="F26" s="11"/>
      <c r="G26" s="11">
        <f>SUM(G6:G25)</f>
        <v>40731050.096295074</v>
      </c>
      <c r="H26" s="19">
        <f>SUM(H6:H25)</f>
        <v>48062639.113628186</v>
      </c>
      <c r="I26" s="11">
        <f>SUM(I6:I25)</f>
        <v>0</v>
      </c>
      <c r="J26" s="20">
        <f>SUM(J6:J25)</f>
        <v>48062639.113628186</v>
      </c>
      <c r="K26" s="49"/>
      <c r="L26" s="58"/>
      <c r="M26" s="59"/>
      <c r="N26" s="59"/>
      <c r="O26" s="59"/>
      <c r="P26" s="59"/>
      <c r="Q26" s="59"/>
      <c r="R26" s="59"/>
    </row>
    <row r="27" spans="1:18" s="2" customFormat="1" ht="46.5" hidden="1" customHeight="1" thickTop="1" x14ac:dyDescent="0.3">
      <c r="A27" s="12"/>
      <c r="B27" s="13"/>
      <c r="C27" s="13"/>
      <c r="D27" s="12"/>
      <c r="E27" s="12"/>
      <c r="F27" s="14"/>
      <c r="G27" s="14"/>
      <c r="H27" s="14"/>
      <c r="I27" s="14"/>
      <c r="J27" s="14"/>
      <c r="K27" s="50"/>
      <c r="L27" s="54"/>
      <c r="M27" s="55"/>
      <c r="N27" s="55"/>
      <c r="O27" s="55"/>
      <c r="P27" s="55"/>
      <c r="Q27" s="55"/>
      <c r="R27" s="55"/>
    </row>
    <row r="28" spans="1:18" s="2" customFormat="1" ht="46.5" hidden="1" customHeight="1" x14ac:dyDescent="0.3">
      <c r="A28" s="5"/>
      <c r="B28" s="15"/>
      <c r="C28" s="15"/>
      <c r="D28" s="5"/>
      <c r="E28" s="5"/>
      <c r="F28" s="16"/>
      <c r="G28" s="16"/>
      <c r="H28" s="16"/>
      <c r="I28" s="16"/>
      <c r="J28" s="16"/>
      <c r="K28" s="51"/>
      <c r="L28" s="54"/>
      <c r="M28" s="55"/>
      <c r="N28" s="55"/>
      <c r="O28" s="55"/>
      <c r="P28" s="55"/>
      <c r="Q28" s="55"/>
      <c r="R28" s="55"/>
    </row>
    <row r="29" spans="1:18" s="2" customFormat="1" ht="46.5" hidden="1" customHeight="1" x14ac:dyDescent="0.3">
      <c r="A29" s="5"/>
      <c r="B29" s="15"/>
      <c r="C29" s="15"/>
      <c r="D29" s="5"/>
      <c r="E29" s="5"/>
      <c r="F29" s="16"/>
      <c r="G29" s="16"/>
      <c r="H29" s="16"/>
      <c r="I29" s="16"/>
      <c r="J29" s="16"/>
      <c r="K29" s="51"/>
      <c r="L29" s="54"/>
      <c r="M29" s="55"/>
      <c r="N29" s="55"/>
      <c r="O29" s="55"/>
      <c r="P29" s="55"/>
      <c r="Q29" s="55"/>
      <c r="R29" s="55"/>
    </row>
    <row r="30" spans="1:18" s="2" customFormat="1" ht="46.5" hidden="1" customHeight="1" x14ac:dyDescent="0.3">
      <c r="A30" s="5"/>
      <c r="B30" s="15"/>
      <c r="C30" s="15"/>
      <c r="D30" s="5"/>
      <c r="E30" s="5"/>
      <c r="F30" s="16"/>
      <c r="G30" s="16"/>
      <c r="H30" s="16"/>
      <c r="I30" s="16"/>
      <c r="J30" s="16"/>
      <c r="K30" s="51"/>
      <c r="L30" s="54"/>
      <c r="M30" s="55"/>
      <c r="N30" s="55"/>
      <c r="O30" s="55"/>
      <c r="P30" s="55"/>
      <c r="Q30" s="55"/>
      <c r="R30" s="55"/>
    </row>
    <row r="31" spans="1:18" s="2" customFormat="1" ht="46.5" hidden="1" customHeight="1" x14ac:dyDescent="0.3">
      <c r="A31" s="5"/>
      <c r="B31" s="15"/>
      <c r="C31" s="15"/>
      <c r="D31" s="5"/>
      <c r="E31" s="5"/>
      <c r="F31" s="16"/>
      <c r="G31" s="16"/>
      <c r="H31" s="16"/>
      <c r="I31" s="16"/>
      <c r="J31" s="16"/>
      <c r="K31" s="51"/>
      <c r="L31" s="54"/>
      <c r="M31" s="55"/>
      <c r="N31" s="55"/>
      <c r="O31" s="55"/>
      <c r="P31" s="55"/>
      <c r="Q31" s="55"/>
      <c r="R31" s="55"/>
    </row>
    <row r="32" spans="1:18" ht="19.5" thickTop="1" x14ac:dyDescent="0.3">
      <c r="A32" s="17"/>
      <c r="B32" s="17"/>
      <c r="C32" s="17"/>
      <c r="D32" s="17"/>
      <c r="E32" s="17"/>
      <c r="F32" s="17"/>
      <c r="G32" s="17"/>
      <c r="H32" s="17"/>
      <c r="I32" s="18"/>
      <c r="J32" s="18"/>
      <c r="L32" s="52"/>
      <c r="M32" s="53"/>
      <c r="N32" s="53"/>
      <c r="O32" s="53"/>
      <c r="P32" s="53"/>
      <c r="Q32" s="53"/>
      <c r="R32" s="53"/>
    </row>
    <row r="33" spans="1:18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L33" s="52"/>
      <c r="M33" s="53"/>
      <c r="N33" s="53"/>
      <c r="O33" s="53"/>
      <c r="P33" s="53"/>
      <c r="Q33" s="53"/>
      <c r="R33" s="53"/>
    </row>
    <row r="34" spans="1:18" x14ac:dyDescent="0.3">
      <c r="L34" s="52"/>
      <c r="M34" s="53"/>
      <c r="N34" s="53"/>
      <c r="O34" s="53"/>
      <c r="P34" s="53"/>
      <c r="Q34" s="53"/>
      <c r="R34" s="53"/>
    </row>
  </sheetData>
  <mergeCells count="12">
    <mergeCell ref="J3:J4"/>
    <mergeCell ref="K3:K4"/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" right="0" top="0" bottom="0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продажа</vt:lpstr>
      <vt:lpstr>'КП продажа'!Область_печати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2016-05-12T13:46:16Z</dcterms:modified>
</cp:coreProperties>
</file>