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E65" i="1" l="1"/>
  <c r="AE64" i="1"/>
  <c r="AE63" i="1"/>
  <c r="AD62" i="1"/>
  <c r="Z62" i="1"/>
  <c r="V62" i="1"/>
  <c r="F62" i="1"/>
  <c r="E62" i="1"/>
  <c r="AE62" i="1" s="1"/>
  <c r="AE61" i="1"/>
  <c r="AE60" i="1"/>
  <c r="AE59" i="1"/>
  <c r="AE58" i="1"/>
  <c r="AE57" i="1"/>
  <c r="P56" i="1"/>
  <c r="AE56" i="1" s="1"/>
  <c r="AE55" i="1"/>
  <c r="E55" i="1"/>
  <c r="AE54" i="1"/>
  <c r="AE53" i="1"/>
  <c r="AE52" i="1"/>
  <c r="AE51" i="1"/>
  <c r="AE50" i="1"/>
  <c r="AE49" i="1"/>
  <c r="AE48" i="1"/>
  <c r="AE47" i="1"/>
  <c r="P46" i="1"/>
  <c r="AE46" i="1" s="1"/>
  <c r="AE45" i="1"/>
  <c r="AE44" i="1"/>
  <c r="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3" i="1"/>
  <c r="AE2" i="1"/>
  <c r="AE66" i="1" s="1"/>
</calcChain>
</file>

<file path=xl/sharedStrings.xml><?xml version="1.0" encoding="utf-8"?>
<sst xmlns="http://schemas.openxmlformats.org/spreadsheetml/2006/main" count="158" uniqueCount="103">
  <si>
    <t>0-КМ</t>
  </si>
  <si>
    <t>0-КЖ</t>
  </si>
  <si>
    <t>0-АС</t>
  </si>
  <si>
    <t>1-КЖ</t>
  </si>
  <si>
    <t>1-КМ</t>
  </si>
  <si>
    <t>4,5-КМ</t>
  </si>
  <si>
    <t>7-АС</t>
  </si>
  <si>
    <t>8-9-АС</t>
  </si>
  <si>
    <t>10-АС</t>
  </si>
  <si>
    <t>11-КМ</t>
  </si>
  <si>
    <t>11-АР</t>
  </si>
  <si>
    <t>14-ас</t>
  </si>
  <si>
    <t>15-АС</t>
  </si>
  <si>
    <t>16-АС</t>
  </si>
  <si>
    <t>17-КМ</t>
  </si>
  <si>
    <t>17-АР</t>
  </si>
  <si>
    <t>18-АС</t>
  </si>
  <si>
    <t>19-АР</t>
  </si>
  <si>
    <t>19-КМ</t>
  </si>
  <si>
    <t>3,6,21-АС</t>
  </si>
  <si>
    <t>27-АС</t>
  </si>
  <si>
    <t>28-АС</t>
  </si>
  <si>
    <t>30-АС</t>
  </si>
  <si>
    <t>31-АС</t>
  </si>
  <si>
    <t>32-АС</t>
  </si>
  <si>
    <t>34-АС</t>
  </si>
  <si>
    <t>35-АС</t>
  </si>
  <si>
    <t>НВК</t>
  </si>
  <si>
    <t>Σ в кг</t>
  </si>
  <si>
    <t>Труба профильная          160х6</t>
  </si>
  <si>
    <t>ГОСТ 30245-2003</t>
  </si>
  <si>
    <t>Тр. □          160х5</t>
  </si>
  <si>
    <t>Тр. □          140х6</t>
  </si>
  <si>
    <t>Тр. □          120х5</t>
  </si>
  <si>
    <t>Тр. □          120х4</t>
  </si>
  <si>
    <t>Тр. □          100х5</t>
  </si>
  <si>
    <t>Тр. □          100х4</t>
  </si>
  <si>
    <t>Тр. □       80х4</t>
  </si>
  <si>
    <t>Тр. □       80х3</t>
  </si>
  <si>
    <t xml:space="preserve">Тр. □       60х4 </t>
  </si>
  <si>
    <t xml:space="preserve">Тр. □       40х3 </t>
  </si>
  <si>
    <t>Тр. □       30х2,5</t>
  </si>
  <si>
    <t>Труба прямоугольная      220х140х6</t>
  </si>
  <si>
    <t>Тр. □      200х120х5</t>
  </si>
  <si>
    <t>Тр. □      180х140х5</t>
  </si>
  <si>
    <t>Тр. □      180х100х5</t>
  </si>
  <si>
    <t>Тр. □      140х100х5</t>
  </si>
  <si>
    <t>Тр. □       140х60х5</t>
  </si>
  <si>
    <t>Тр. □       140х60х4</t>
  </si>
  <si>
    <t>Тр. □       120х80х4</t>
  </si>
  <si>
    <t>Тр. □       100х60х4</t>
  </si>
  <si>
    <t>Тр. □         90х50х4</t>
  </si>
  <si>
    <t>Тр. □       80х50х4</t>
  </si>
  <si>
    <t>Тр. □       80х40х4</t>
  </si>
  <si>
    <t>Тр. □         60х40х3</t>
  </si>
  <si>
    <t>Тр. □       50х30х3</t>
  </si>
  <si>
    <t>Тр. □       40х20х3</t>
  </si>
  <si>
    <t>ГОСТ 8645-68</t>
  </si>
  <si>
    <t>I 20Ш1</t>
  </si>
  <si>
    <t>СТО АСЧМ 20-93</t>
  </si>
  <si>
    <r>
      <rPr>
        <sz val="12"/>
        <rFont val="Baskerville Old Face"/>
        <family val="1"/>
      </rPr>
      <t>I</t>
    </r>
    <r>
      <rPr>
        <b/>
        <sz val="12"/>
        <rFont val="Calibri"/>
        <family val="2"/>
        <charset val="204"/>
        <scheme val="minor"/>
      </rPr>
      <t xml:space="preserve"> 20Б1</t>
    </r>
  </si>
  <si>
    <r>
      <rPr>
        <b/>
        <sz val="12"/>
        <rFont val="Bell MT"/>
        <family val="1"/>
      </rPr>
      <t>I</t>
    </r>
    <r>
      <rPr>
        <b/>
        <sz val="12"/>
        <rFont val="Calibri"/>
        <family val="2"/>
        <charset val="204"/>
        <scheme val="minor"/>
      </rPr>
      <t xml:space="preserve"> 18Б1</t>
    </r>
  </si>
  <si>
    <t>ГОСТ 26020</t>
  </si>
  <si>
    <t>Гнутый швеллер       200х100х6</t>
  </si>
  <si>
    <t>ГОСТ 8278-83</t>
  </si>
  <si>
    <t>Гн  [         200х50х4</t>
  </si>
  <si>
    <t xml:space="preserve"> ГОСТ 8278-83</t>
  </si>
  <si>
    <t>Гн  [         180х80х5</t>
  </si>
  <si>
    <t>Гн  [         140х60х4</t>
  </si>
  <si>
    <t>Гн  [         120х60х4</t>
  </si>
  <si>
    <t>Гн  [           80х50х4</t>
  </si>
  <si>
    <t>Гн  [           40х40х3</t>
  </si>
  <si>
    <t xml:space="preserve">  [                 27У</t>
  </si>
  <si>
    <t>ГОСТ 8240-97</t>
  </si>
  <si>
    <t xml:space="preserve">  [                 П22</t>
  </si>
  <si>
    <t xml:space="preserve">  [                 20У</t>
  </si>
  <si>
    <t xml:space="preserve">  [                 18У</t>
  </si>
  <si>
    <t xml:space="preserve">  [                 16П</t>
  </si>
  <si>
    <t xml:space="preserve">  [                 16У</t>
  </si>
  <si>
    <t xml:space="preserve">  [                 14У</t>
  </si>
  <si>
    <t xml:space="preserve">  [                 12У</t>
  </si>
  <si>
    <t xml:space="preserve">  [                 10У</t>
  </si>
  <si>
    <t>Уголок∟            140х90х10</t>
  </si>
  <si>
    <t>ГОСТ 8510-86</t>
  </si>
  <si>
    <t>∟             125х80х7</t>
  </si>
  <si>
    <t>∟             100х63х6</t>
  </si>
  <si>
    <t>∟                 125х12</t>
  </si>
  <si>
    <t xml:space="preserve"> ∟                        100х8</t>
  </si>
  <si>
    <t xml:space="preserve"> ГОСТ 8509-93</t>
  </si>
  <si>
    <t xml:space="preserve"> ∟                      100х7</t>
  </si>
  <si>
    <t>∟                      75х6</t>
  </si>
  <si>
    <t>∟                     75х5</t>
  </si>
  <si>
    <t>∟                  70х4,5</t>
  </si>
  <si>
    <t>∟                     63х5</t>
  </si>
  <si>
    <t>∟                     63х4</t>
  </si>
  <si>
    <t>∟                63х40х5</t>
  </si>
  <si>
    <t>∟                60х40х3</t>
  </si>
  <si>
    <t>∟                50х32х4</t>
  </si>
  <si>
    <t>∟                      50х5</t>
  </si>
  <si>
    <t>∟                      50х4</t>
  </si>
  <si>
    <t xml:space="preserve"> ∟                      40х4</t>
  </si>
  <si>
    <t xml:space="preserve"> ∟                      40х3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</si>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</sst>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Baskerville Old Face"/>
      <family val="1"/>
    </font>
    <font>
      <b/>
      <sz val="12"/>
      <name val="Bell MT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2" fontId="3" fillId="2" borderId="2" xfId="1" applyNumberFormat="1" applyFont="1" applyFill="1" applyBorder="1" applyAlignment="1">
      <alignment horizontal="right" vertical="center"/>
    </xf>
    <xf numFmtId="2" fontId="4" fillId="2" borderId="2" xfId="1" applyNumberFormat="1" applyFont="1" applyFill="1" applyBorder="1" applyAlignment="1">
      <alignment horizontal="right" vertical="center"/>
    </xf>
    <xf numFmtId="2" fontId="0" fillId="2" borderId="2" xfId="0" applyNumberFormat="1" applyFill="1" applyBorder="1" applyAlignment="1">
      <alignment horizontal="right" vertical="center"/>
    </xf>
    <xf numFmtId="2" fontId="3" fillId="0" borderId="2" xfId="1" applyNumberFormat="1" applyFont="1" applyFill="1" applyBorder="1" applyAlignment="1">
      <alignment horizontal="right" vertical="center"/>
    </xf>
    <xf numFmtId="2" fontId="4" fillId="0" borderId="2" xfId="1" applyNumberFormat="1" applyFont="1" applyFill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/>
    <xf numFmtId="0" fontId="0" fillId="0" borderId="0" xfId="0" applyFont="1" applyAlignment="1"/>
    <xf numFmtId="2" fontId="0" fillId="0" borderId="0" xfId="0" applyNumberFormat="1" applyAlignment="1"/>
    <xf numFmtId="0" fontId="0" fillId="0" borderId="0" xfId="0" applyFont="1"/>
  </cellXfs>
  <cellStyles count="2">
    <cellStyle name="Обычный" xfId="0" builtinId="0"/>
    <cellStyle name="Обычный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7"/>
  <sheetViews>
    <sheetView tabSelected="1" workbookViewId="0">
      <pane xSplit="1" topLeftCell="B1" activePane="topRight" state="frozen"/>
      <selection pane="topRight" activeCell="H14" sqref="H14"/>
    </sheetView>
  </sheetViews>
  <sheetFormatPr defaultRowHeight="15" outlineLevelCol="1" x14ac:dyDescent="0.25"/>
  <cols>
    <col min="1" max="1" width="46.5703125" customWidth="1"/>
    <col min="2" max="2" width="19.7109375" style="14" customWidth="1" outlineLevel="1"/>
    <col min="3" max="30" width="9.140625" customWidth="1" outlineLevel="1"/>
    <col min="31" max="31" width="11.5703125" customWidth="1"/>
  </cols>
  <sheetData>
    <row r="1" spans="1:31" ht="18.75" x14ac:dyDescent="0.3">
      <c r="A1" s="1"/>
      <c r="B1" s="2"/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4" t="s">
        <v>28</v>
      </c>
    </row>
    <row r="2" spans="1:31" ht="15.75" x14ac:dyDescent="0.25">
      <c r="A2" s="5" t="s">
        <v>29</v>
      </c>
      <c r="B2" s="6" t="s">
        <v>30</v>
      </c>
      <c r="C2" s="7"/>
      <c r="D2" s="7"/>
      <c r="E2" s="7"/>
      <c r="F2" s="7"/>
      <c r="G2" s="7"/>
      <c r="H2" s="7"/>
      <c r="I2" s="7">
        <v>385.55599999999998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>
        <v>282.89999999999998</v>
      </c>
      <c r="Y2" s="7"/>
      <c r="Z2" s="7"/>
      <c r="AA2" s="7"/>
      <c r="AB2" s="7"/>
      <c r="AC2" s="7"/>
      <c r="AD2" s="7"/>
      <c r="AE2" s="7">
        <f t="shared" ref="AE2:AE65" si="0">SUM(C2:AD2)</f>
        <v>668.4559999999999</v>
      </c>
    </row>
    <row r="3" spans="1:31" ht="15.75" x14ac:dyDescent="0.25">
      <c r="A3" s="8" t="s">
        <v>31</v>
      </c>
      <c r="B3" s="9" t="s">
        <v>30</v>
      </c>
      <c r="C3" s="10"/>
      <c r="D3" s="10"/>
      <c r="E3" s="10"/>
      <c r="F3" s="10"/>
      <c r="G3" s="10">
        <v>7839</v>
      </c>
      <c r="H3" s="10"/>
      <c r="I3" s="10"/>
      <c r="J3" s="10"/>
      <c r="K3" s="10"/>
      <c r="L3" s="10"/>
      <c r="M3" s="10"/>
      <c r="N3" s="10"/>
      <c r="O3" s="10"/>
      <c r="P3" s="10"/>
      <c r="Q3" s="10">
        <v>3060.7249999999999</v>
      </c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>
        <f t="shared" si="0"/>
        <v>10899.725</v>
      </c>
    </row>
    <row r="4" spans="1:31" ht="15.75" x14ac:dyDescent="0.25">
      <c r="A4" s="5" t="s">
        <v>32</v>
      </c>
      <c r="B4" s="6" t="s">
        <v>30</v>
      </c>
      <c r="C4" s="7">
        <v>4020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>
        <f t="shared" si="0"/>
        <v>4020</v>
      </c>
    </row>
    <row r="5" spans="1:31" ht="15.75" x14ac:dyDescent="0.25">
      <c r="A5" s="8" t="s">
        <v>33</v>
      </c>
      <c r="B5" s="9" t="s">
        <v>30</v>
      </c>
      <c r="C5" s="10">
        <v>2457</v>
      </c>
      <c r="D5" s="10"/>
      <c r="E5" s="10"/>
      <c r="F5" s="10"/>
      <c r="G5" s="10"/>
      <c r="H5" s="10"/>
      <c r="I5" s="10"/>
      <c r="J5" s="10"/>
      <c r="K5" s="10"/>
      <c r="L5" s="10">
        <v>358.6</v>
      </c>
      <c r="M5" s="10"/>
      <c r="N5" s="10"/>
      <c r="O5" s="10"/>
      <c r="P5" s="10"/>
      <c r="Q5" s="10"/>
      <c r="R5" s="10"/>
      <c r="S5" s="10"/>
      <c r="T5" s="10"/>
      <c r="U5" s="10">
        <v>1085.1500000000001</v>
      </c>
      <c r="V5" s="10"/>
      <c r="W5" s="10"/>
      <c r="X5" s="10"/>
      <c r="Y5" s="10"/>
      <c r="Z5" s="10"/>
      <c r="AA5" s="10"/>
      <c r="AB5" s="10"/>
      <c r="AC5" s="10"/>
      <c r="AD5" s="10"/>
      <c r="AE5" s="10">
        <f t="shared" si="0"/>
        <v>3900.75</v>
      </c>
    </row>
    <row r="6" spans="1:31" ht="15.75" x14ac:dyDescent="0.25">
      <c r="A6" s="5" t="s">
        <v>34</v>
      </c>
      <c r="B6" s="6" t="s">
        <v>30</v>
      </c>
      <c r="C6" s="7"/>
      <c r="D6" s="7"/>
      <c r="E6" s="7">
        <v>211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>
        <v>384.75</v>
      </c>
      <c r="R6" s="7"/>
      <c r="S6" s="7"/>
      <c r="T6" s="7"/>
      <c r="U6" s="7"/>
      <c r="V6" s="7"/>
      <c r="W6" s="7"/>
      <c r="X6" s="7"/>
      <c r="Y6" s="7"/>
      <c r="Z6" s="7">
        <v>85.5</v>
      </c>
      <c r="AA6" s="7">
        <v>71.25</v>
      </c>
      <c r="AB6" s="7"/>
      <c r="AC6" s="7"/>
      <c r="AD6" s="7"/>
      <c r="AE6" s="7">
        <f t="shared" si="0"/>
        <v>752.5</v>
      </c>
    </row>
    <row r="7" spans="1:31" ht="15.75" x14ac:dyDescent="0.25">
      <c r="A7" s="8" t="s">
        <v>35</v>
      </c>
      <c r="B7" s="9" t="s">
        <v>30</v>
      </c>
      <c r="C7" s="10">
        <v>1310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>
        <f t="shared" si="0"/>
        <v>1310</v>
      </c>
    </row>
    <row r="8" spans="1:31" ht="15.75" x14ac:dyDescent="0.25">
      <c r="A8" s="5" t="s">
        <v>36</v>
      </c>
      <c r="B8" s="6" t="s">
        <v>30</v>
      </c>
      <c r="C8" s="7"/>
      <c r="D8" s="7"/>
      <c r="E8" s="7"/>
      <c r="F8" s="7"/>
      <c r="G8" s="7"/>
      <c r="H8" s="7">
        <v>987</v>
      </c>
      <c r="I8" s="7"/>
      <c r="J8" s="7"/>
      <c r="K8" s="7"/>
      <c r="L8" s="7"/>
      <c r="M8" s="7"/>
      <c r="N8" s="7"/>
      <c r="O8" s="7"/>
      <c r="P8" s="7">
        <v>17.84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>
        <f t="shared" si="0"/>
        <v>1004.84</v>
      </c>
    </row>
    <row r="9" spans="1:31" ht="15.75" x14ac:dyDescent="0.25">
      <c r="A9" s="8" t="s">
        <v>37</v>
      </c>
      <c r="B9" s="9" t="s">
        <v>30</v>
      </c>
      <c r="C9" s="10"/>
      <c r="D9" s="10"/>
      <c r="E9" s="10"/>
      <c r="F9" s="10"/>
      <c r="G9" s="10">
        <v>1816.3</v>
      </c>
      <c r="H9" s="10">
        <v>283.39999999999998</v>
      </c>
      <c r="I9" s="10">
        <v>39.93</v>
      </c>
      <c r="J9" s="10"/>
      <c r="K9" s="10"/>
      <c r="L9" s="10">
        <v>157</v>
      </c>
      <c r="M9" s="10"/>
      <c r="N9" s="10"/>
      <c r="O9" s="10"/>
      <c r="P9" s="10"/>
      <c r="Q9" s="10">
        <v>294.11799999999999</v>
      </c>
      <c r="R9" s="10"/>
      <c r="S9" s="10"/>
      <c r="T9" s="10"/>
      <c r="U9" s="10">
        <v>250</v>
      </c>
      <c r="V9" s="10"/>
      <c r="W9" s="10"/>
      <c r="X9" s="10"/>
      <c r="Y9" s="10"/>
      <c r="Z9" s="10">
        <v>166</v>
      </c>
      <c r="AA9" s="10">
        <v>129.08000000000001</v>
      </c>
      <c r="AB9" s="10"/>
      <c r="AC9" s="10"/>
      <c r="AD9" s="10"/>
      <c r="AE9" s="10">
        <f t="shared" si="0"/>
        <v>3135.8279999999995</v>
      </c>
    </row>
    <row r="10" spans="1:31" ht="15.75" x14ac:dyDescent="0.25">
      <c r="A10" s="5" t="s">
        <v>38</v>
      </c>
      <c r="B10" s="6" t="s">
        <v>30</v>
      </c>
      <c r="C10" s="7"/>
      <c r="D10" s="7"/>
      <c r="E10" s="7">
        <v>624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>
        <f t="shared" si="0"/>
        <v>624</v>
      </c>
    </row>
    <row r="11" spans="1:31" ht="15.75" x14ac:dyDescent="0.25">
      <c r="A11" s="8" t="s">
        <v>39</v>
      </c>
      <c r="B11" s="9" t="s">
        <v>30</v>
      </c>
      <c r="C11" s="10"/>
      <c r="D11" s="10"/>
      <c r="E11" s="10"/>
      <c r="F11" s="10"/>
      <c r="G11" s="10">
        <v>884.9</v>
      </c>
      <c r="H11" s="10"/>
      <c r="I11" s="10">
        <v>371.35</v>
      </c>
      <c r="J11" s="10"/>
      <c r="K11" s="10"/>
      <c r="L11" s="10"/>
      <c r="M11" s="10"/>
      <c r="N11" s="10"/>
      <c r="O11" s="10"/>
      <c r="P11" s="10"/>
      <c r="Q11" s="10">
        <v>115.54600000000001</v>
      </c>
      <c r="R11" s="10"/>
      <c r="S11" s="10"/>
      <c r="T11" s="10"/>
      <c r="U11" s="10">
        <v>209.35</v>
      </c>
      <c r="V11" s="10"/>
      <c r="W11" s="10"/>
      <c r="X11" s="10">
        <v>152.72</v>
      </c>
      <c r="Y11" s="10"/>
      <c r="Z11" s="10"/>
      <c r="AA11" s="10"/>
      <c r="AB11" s="10"/>
      <c r="AC11" s="10"/>
      <c r="AD11" s="10"/>
      <c r="AE11" s="10">
        <f t="shared" si="0"/>
        <v>1733.866</v>
      </c>
    </row>
    <row r="12" spans="1:31" ht="15.75" x14ac:dyDescent="0.25">
      <c r="A12" s="5" t="s">
        <v>40</v>
      </c>
      <c r="B12" s="6" t="s">
        <v>30</v>
      </c>
      <c r="C12" s="7"/>
      <c r="D12" s="7"/>
      <c r="E12" s="7"/>
      <c r="F12" s="7"/>
      <c r="G12" s="7">
        <v>26.4</v>
      </c>
      <c r="H12" s="7"/>
      <c r="I12" s="7"/>
      <c r="J12" s="7"/>
      <c r="K12" s="7"/>
      <c r="L12" s="7">
        <v>26</v>
      </c>
      <c r="M12" s="7"/>
      <c r="N12" s="7"/>
      <c r="O12" s="7"/>
      <c r="P12" s="7"/>
      <c r="Q12" s="7">
        <v>68.2</v>
      </c>
      <c r="R12" s="7"/>
      <c r="S12" s="7"/>
      <c r="T12" s="7"/>
      <c r="U12" s="7">
        <v>23.5</v>
      </c>
      <c r="V12" s="7"/>
      <c r="W12" s="7"/>
      <c r="X12" s="7"/>
      <c r="Y12" s="7"/>
      <c r="Z12" s="7"/>
      <c r="AA12" s="7"/>
      <c r="AB12" s="7"/>
      <c r="AC12" s="7"/>
      <c r="AD12" s="7"/>
      <c r="AE12" s="7">
        <f t="shared" si="0"/>
        <v>144.1</v>
      </c>
    </row>
    <row r="13" spans="1:31" ht="15.75" x14ac:dyDescent="0.25">
      <c r="A13" s="8" t="s">
        <v>41</v>
      </c>
      <c r="B13" s="9" t="s">
        <v>30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>
        <v>83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>
        <f t="shared" si="0"/>
        <v>83</v>
      </c>
    </row>
    <row r="14" spans="1:31" ht="15.75" x14ac:dyDescent="0.25">
      <c r="A14" s="5" t="s">
        <v>42</v>
      </c>
      <c r="B14" s="6" t="s">
        <v>30</v>
      </c>
      <c r="C14" s="7">
        <v>1420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>
        <f t="shared" si="0"/>
        <v>1420</v>
      </c>
    </row>
    <row r="15" spans="1:31" ht="15.75" x14ac:dyDescent="0.25">
      <c r="A15" s="8" t="s">
        <v>43</v>
      </c>
      <c r="B15" s="9" t="s">
        <v>30</v>
      </c>
      <c r="C15" s="10"/>
      <c r="D15" s="10"/>
      <c r="E15" s="10"/>
      <c r="F15" s="10"/>
      <c r="G15" s="10"/>
      <c r="H15" s="10"/>
      <c r="I15" s="10"/>
      <c r="J15" s="10"/>
      <c r="K15" s="10"/>
      <c r="L15" s="10">
        <v>285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>
        <f t="shared" si="0"/>
        <v>285</v>
      </c>
    </row>
    <row r="16" spans="1:31" ht="15.75" x14ac:dyDescent="0.25">
      <c r="A16" s="5" t="s">
        <v>44</v>
      </c>
      <c r="B16" s="6" t="s">
        <v>30</v>
      </c>
      <c r="C16" s="7"/>
      <c r="D16" s="7"/>
      <c r="E16" s="7"/>
      <c r="F16" s="7"/>
      <c r="G16" s="7">
        <v>805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>
        <f t="shared" si="0"/>
        <v>805</v>
      </c>
    </row>
    <row r="17" spans="1:31" ht="15.75" x14ac:dyDescent="0.25">
      <c r="A17" s="8" t="s">
        <v>45</v>
      </c>
      <c r="B17" s="9" t="s">
        <v>30</v>
      </c>
      <c r="C17" s="10">
        <v>9020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>
        <v>643.04999999999995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>
        <f t="shared" si="0"/>
        <v>9663.0499999999993</v>
      </c>
    </row>
    <row r="18" spans="1:31" ht="15.75" x14ac:dyDescent="0.25">
      <c r="A18" s="5" t="s">
        <v>46</v>
      </c>
      <c r="B18" s="6" t="s">
        <v>30</v>
      </c>
      <c r="C18" s="7">
        <v>719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>
        <f t="shared" si="0"/>
        <v>719</v>
      </c>
    </row>
    <row r="19" spans="1:31" ht="15.75" x14ac:dyDescent="0.25">
      <c r="A19" s="8" t="s">
        <v>47</v>
      </c>
      <c r="B19" s="9" t="s">
        <v>30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>
        <v>83.78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>
        <f t="shared" si="0"/>
        <v>83.78</v>
      </c>
    </row>
    <row r="20" spans="1:31" ht="15.75" x14ac:dyDescent="0.25">
      <c r="A20" s="5" t="s">
        <v>48</v>
      </c>
      <c r="B20" s="6" t="s">
        <v>30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>
        <v>96.2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>
        <f t="shared" si="0"/>
        <v>96.2</v>
      </c>
    </row>
    <row r="21" spans="1:31" ht="15.75" x14ac:dyDescent="0.25">
      <c r="A21" s="8" t="s">
        <v>49</v>
      </c>
      <c r="B21" s="9" t="s">
        <v>30</v>
      </c>
      <c r="C21" s="10">
        <v>697</v>
      </c>
      <c r="D21" s="10"/>
      <c r="E21" s="10"/>
      <c r="F21" s="10"/>
      <c r="G21" s="10"/>
      <c r="H21" s="10"/>
      <c r="I21" s="10"/>
      <c r="J21" s="10"/>
      <c r="K21" s="10"/>
      <c r="L21" s="10">
        <v>136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>
        <f t="shared" si="0"/>
        <v>833</v>
      </c>
    </row>
    <row r="22" spans="1:31" ht="15.75" x14ac:dyDescent="0.25">
      <c r="A22" s="5" t="s">
        <v>50</v>
      </c>
      <c r="B22" s="6" t="s">
        <v>30</v>
      </c>
      <c r="C22" s="7">
        <v>1377</v>
      </c>
      <c r="D22" s="7"/>
      <c r="E22" s="7"/>
      <c r="F22" s="7"/>
      <c r="G22" s="7"/>
      <c r="H22" s="7"/>
      <c r="I22" s="7"/>
      <c r="J22" s="7"/>
      <c r="K22" s="7"/>
      <c r="L22" s="7">
        <v>185</v>
      </c>
      <c r="M22" s="7"/>
      <c r="N22" s="7"/>
      <c r="O22" s="7"/>
      <c r="P22" s="7"/>
      <c r="Q22" s="7"/>
      <c r="R22" s="7"/>
      <c r="S22" s="7"/>
      <c r="T22" s="7"/>
      <c r="U22" s="7">
        <v>297.5</v>
      </c>
      <c r="V22" s="7"/>
      <c r="W22" s="7"/>
      <c r="X22" s="7"/>
      <c r="Y22" s="7"/>
      <c r="Z22" s="7"/>
      <c r="AA22" s="7"/>
      <c r="AB22" s="7"/>
      <c r="AC22" s="7"/>
      <c r="AD22" s="7"/>
      <c r="AE22" s="7">
        <f t="shared" si="0"/>
        <v>1859.5</v>
      </c>
    </row>
    <row r="23" spans="1:31" ht="15.75" x14ac:dyDescent="0.25">
      <c r="A23" s="8" t="s">
        <v>51</v>
      </c>
      <c r="B23" s="9" t="s">
        <v>30</v>
      </c>
      <c r="C23" s="10"/>
      <c r="D23" s="10"/>
      <c r="E23" s="10"/>
      <c r="F23" s="10"/>
      <c r="G23" s="10"/>
      <c r="H23" s="10"/>
      <c r="I23" s="10"/>
      <c r="J23" s="10"/>
      <c r="K23" s="10"/>
      <c r="L23" s="10">
        <v>58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>
        <f t="shared" si="0"/>
        <v>58</v>
      </c>
    </row>
    <row r="24" spans="1:31" ht="15.75" x14ac:dyDescent="0.25">
      <c r="A24" s="5" t="s">
        <v>52</v>
      </c>
      <c r="B24" s="6" t="s">
        <v>30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>
        <v>156.83500000000001</v>
      </c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>
        <f t="shared" si="0"/>
        <v>156.83500000000001</v>
      </c>
    </row>
    <row r="25" spans="1:31" ht="15.75" x14ac:dyDescent="0.25">
      <c r="A25" s="8" t="s">
        <v>53</v>
      </c>
      <c r="B25" s="9" t="s">
        <v>30</v>
      </c>
      <c r="C25" s="10"/>
      <c r="D25" s="10"/>
      <c r="E25" s="10"/>
      <c r="F25" s="10"/>
      <c r="G25" s="10"/>
      <c r="H25" s="10"/>
      <c r="I25" s="10"/>
      <c r="J25" s="10"/>
      <c r="K25" s="10"/>
      <c r="L25" s="10">
        <v>181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>
        <f t="shared" si="0"/>
        <v>181</v>
      </c>
    </row>
    <row r="26" spans="1:31" ht="15.75" x14ac:dyDescent="0.25">
      <c r="A26" s="5" t="s">
        <v>54</v>
      </c>
      <c r="B26" s="6" t="s">
        <v>30</v>
      </c>
      <c r="C26" s="7">
        <v>240</v>
      </c>
      <c r="D26" s="7"/>
      <c r="E26" s="7"/>
      <c r="F26" s="7"/>
      <c r="G26" s="7"/>
      <c r="H26" s="7"/>
      <c r="I26" s="7"/>
      <c r="J26" s="7"/>
      <c r="K26" s="7"/>
      <c r="L26" s="7">
        <v>140</v>
      </c>
      <c r="M26" s="7"/>
      <c r="N26" s="7"/>
      <c r="O26" s="7"/>
      <c r="P26" s="7"/>
      <c r="Q26" s="7">
        <v>310.54700000000003</v>
      </c>
      <c r="R26" s="7"/>
      <c r="S26" s="7"/>
      <c r="T26" s="7"/>
      <c r="U26" s="7">
        <v>115.94</v>
      </c>
      <c r="V26" s="7"/>
      <c r="W26" s="7"/>
      <c r="X26" s="7"/>
      <c r="Y26" s="7"/>
      <c r="Z26" s="7"/>
      <c r="AA26" s="7"/>
      <c r="AB26" s="7"/>
      <c r="AC26" s="7"/>
      <c r="AD26" s="7"/>
      <c r="AE26" s="7">
        <f t="shared" si="0"/>
        <v>806.48700000000008</v>
      </c>
    </row>
    <row r="27" spans="1:31" ht="15.75" x14ac:dyDescent="0.25">
      <c r="A27" s="8" t="s">
        <v>55</v>
      </c>
      <c r="B27" s="9" t="s">
        <v>30</v>
      </c>
      <c r="C27" s="10">
        <v>107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>
        <v>71.8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>
        <f t="shared" si="0"/>
        <v>178.8</v>
      </c>
    </row>
    <row r="28" spans="1:31" ht="15.75" x14ac:dyDescent="0.25">
      <c r="A28" s="5" t="s">
        <v>56</v>
      </c>
      <c r="B28" s="6" t="s">
        <v>57</v>
      </c>
      <c r="C28" s="7"/>
      <c r="D28" s="7"/>
      <c r="E28" s="7"/>
      <c r="F28" s="7"/>
      <c r="G28" s="7"/>
      <c r="H28" s="7"/>
      <c r="I28" s="7"/>
      <c r="J28" s="7"/>
      <c r="K28" s="7"/>
      <c r="L28" s="7">
        <v>19.14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>
        <f t="shared" si="0"/>
        <v>19.14</v>
      </c>
    </row>
    <row r="29" spans="1:31" ht="15.75" x14ac:dyDescent="0.25">
      <c r="A29" s="8" t="s">
        <v>58</v>
      </c>
      <c r="B29" s="9" t="s">
        <v>59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>
        <v>6123.06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>
        <f t="shared" si="0"/>
        <v>6123.06</v>
      </c>
    </row>
    <row r="30" spans="1:31" ht="15.75" x14ac:dyDescent="0.25">
      <c r="A30" s="5" t="s">
        <v>60</v>
      </c>
      <c r="B30" s="6" t="s">
        <v>59</v>
      </c>
      <c r="C30" s="7"/>
      <c r="D30" s="7"/>
      <c r="E30" s="7"/>
      <c r="F30" s="7"/>
      <c r="G30" s="7"/>
      <c r="H30" s="7"/>
      <c r="I30" s="7">
        <v>302.73599999999999</v>
      </c>
      <c r="J30" s="7"/>
      <c r="K30" s="7"/>
      <c r="L30" s="7"/>
      <c r="M30" s="7"/>
      <c r="N30" s="7"/>
      <c r="O30" s="7"/>
      <c r="P30" s="7"/>
      <c r="Q30" s="7">
        <v>2153</v>
      </c>
      <c r="R30" s="7"/>
      <c r="S30" s="7"/>
      <c r="T30" s="7"/>
      <c r="U30" s="7">
        <v>378.28</v>
      </c>
      <c r="V30" s="7"/>
      <c r="W30" s="7"/>
      <c r="X30" s="7">
        <v>191.9</v>
      </c>
      <c r="Y30" s="7"/>
      <c r="Z30" s="7"/>
      <c r="AA30" s="7"/>
      <c r="AB30" s="7"/>
      <c r="AC30" s="7"/>
      <c r="AD30" s="7"/>
      <c r="AE30" s="7">
        <f t="shared" si="0"/>
        <v>3025.9159999999997</v>
      </c>
    </row>
    <row r="31" spans="1:31" ht="16.5" x14ac:dyDescent="0.25">
      <c r="A31" s="8" t="s">
        <v>61</v>
      </c>
      <c r="B31" s="9" t="s">
        <v>62</v>
      </c>
      <c r="C31" s="10"/>
      <c r="D31" s="10"/>
      <c r="E31" s="10"/>
      <c r="F31" s="10"/>
      <c r="G31" s="10">
        <v>969</v>
      </c>
      <c r="H31" s="10"/>
      <c r="I31" s="10"/>
      <c r="J31" s="10"/>
      <c r="K31" s="10"/>
      <c r="L31" s="10"/>
      <c r="M31" s="10"/>
      <c r="N31" s="10"/>
      <c r="O31" s="10"/>
      <c r="P31" s="10"/>
      <c r="Q31" s="10">
        <v>1196.58</v>
      </c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>
        <f t="shared" si="0"/>
        <v>2165.58</v>
      </c>
    </row>
    <row r="32" spans="1:31" ht="15.75" x14ac:dyDescent="0.25">
      <c r="A32" s="5" t="s">
        <v>63</v>
      </c>
      <c r="B32" s="6" t="s">
        <v>64</v>
      </c>
      <c r="C32" s="7"/>
      <c r="D32" s="7"/>
      <c r="E32" s="7"/>
      <c r="F32" s="7"/>
      <c r="G32" s="7"/>
      <c r="H32" s="7"/>
      <c r="I32" s="7"/>
      <c r="J32" s="7"/>
      <c r="K32" s="7"/>
      <c r="L32" s="7">
        <v>19.14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>
        <f t="shared" si="0"/>
        <v>19.14</v>
      </c>
    </row>
    <row r="33" spans="1:31" ht="15.75" x14ac:dyDescent="0.25">
      <c r="A33" s="8" t="s">
        <v>65</v>
      </c>
      <c r="B33" s="9" t="s">
        <v>66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>
        <v>743.56600000000003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>
        <f t="shared" si="0"/>
        <v>743.56600000000003</v>
      </c>
    </row>
    <row r="34" spans="1:31" ht="15.75" x14ac:dyDescent="0.25">
      <c r="A34" s="5" t="s">
        <v>67</v>
      </c>
      <c r="B34" s="6" t="s">
        <v>66</v>
      </c>
      <c r="C34" s="7"/>
      <c r="D34" s="7"/>
      <c r="E34" s="7"/>
      <c r="F34" s="7"/>
      <c r="G34" s="7">
        <v>4875.54</v>
      </c>
      <c r="H34" s="7"/>
      <c r="I34" s="7"/>
      <c r="J34" s="7"/>
      <c r="K34" s="7"/>
      <c r="L34" s="7"/>
      <c r="M34" s="7"/>
      <c r="N34" s="7"/>
      <c r="O34" s="7"/>
      <c r="P34" s="7"/>
      <c r="Q34" s="7">
        <v>4450.68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>
        <f t="shared" si="0"/>
        <v>9326.2200000000012</v>
      </c>
    </row>
    <row r="35" spans="1:31" ht="15.75" x14ac:dyDescent="0.25">
      <c r="A35" s="8" t="s">
        <v>68</v>
      </c>
      <c r="B35" s="9" t="s">
        <v>66</v>
      </c>
      <c r="C35" s="10"/>
      <c r="D35" s="10"/>
      <c r="E35" s="10"/>
      <c r="F35" s="10"/>
      <c r="G35" s="10"/>
      <c r="H35" s="10"/>
      <c r="I35" s="10"/>
      <c r="J35" s="10"/>
      <c r="K35" s="10"/>
      <c r="L35" s="10">
        <v>46.45</v>
      </c>
      <c r="M35" s="10"/>
      <c r="N35" s="10"/>
      <c r="O35" s="10"/>
      <c r="P35" s="10"/>
      <c r="Q35" s="10"/>
      <c r="R35" s="10"/>
      <c r="S35" s="10"/>
      <c r="T35" s="10"/>
      <c r="U35" s="10">
        <v>146.94</v>
      </c>
      <c r="V35" s="10"/>
      <c r="W35" s="10"/>
      <c r="X35" s="10"/>
      <c r="Y35" s="10"/>
      <c r="Z35" s="10"/>
      <c r="AA35" s="10"/>
      <c r="AB35" s="10"/>
      <c r="AC35" s="10"/>
      <c r="AD35" s="10"/>
      <c r="AE35" s="10">
        <f t="shared" si="0"/>
        <v>193.39</v>
      </c>
    </row>
    <row r="36" spans="1:31" ht="15.75" x14ac:dyDescent="0.25">
      <c r="A36" s="5" t="s">
        <v>69</v>
      </c>
      <c r="B36" s="6" t="s">
        <v>66</v>
      </c>
      <c r="C36" s="7"/>
      <c r="D36" s="7"/>
      <c r="E36" s="7"/>
      <c r="F36" s="7"/>
      <c r="G36" s="7">
        <v>13.07</v>
      </c>
      <c r="H36" s="7"/>
      <c r="I36" s="7"/>
      <c r="J36" s="7"/>
      <c r="K36" s="7"/>
      <c r="L36" s="7"/>
      <c r="M36" s="7"/>
      <c r="N36" s="7"/>
      <c r="O36" s="7">
        <v>2725.5</v>
      </c>
      <c r="P36" s="7"/>
      <c r="Q36" s="7"/>
      <c r="R36" s="7"/>
      <c r="S36" s="7"/>
      <c r="T36" s="7"/>
      <c r="U36" s="7">
        <v>361.41</v>
      </c>
      <c r="V36" s="7"/>
      <c r="W36" s="7"/>
      <c r="X36" s="7"/>
      <c r="Y36" s="7"/>
      <c r="Z36" s="7"/>
      <c r="AA36" s="7"/>
      <c r="AB36" s="7"/>
      <c r="AC36" s="7"/>
      <c r="AD36" s="7"/>
      <c r="AE36" s="7">
        <f t="shared" si="0"/>
        <v>3099.98</v>
      </c>
    </row>
    <row r="37" spans="1:31" ht="15.75" x14ac:dyDescent="0.25">
      <c r="A37" s="8" t="s">
        <v>70</v>
      </c>
      <c r="B37" s="9" t="s">
        <v>66</v>
      </c>
      <c r="C37" s="10"/>
      <c r="D37" s="10"/>
      <c r="E37" s="10"/>
      <c r="F37" s="10"/>
      <c r="G37" s="10">
        <v>221.5</v>
      </c>
      <c r="H37" s="10"/>
      <c r="I37" s="10"/>
      <c r="J37" s="10"/>
      <c r="K37" s="10"/>
      <c r="L37" s="10"/>
      <c r="M37" s="10"/>
      <c r="N37" s="10"/>
      <c r="O37" s="10"/>
      <c r="P37" s="10"/>
      <c r="Q37" s="10">
        <v>581.37699999999995</v>
      </c>
      <c r="R37" s="10"/>
      <c r="S37" s="10"/>
      <c r="T37" s="10"/>
      <c r="U37" s="10">
        <v>128.87</v>
      </c>
      <c r="V37" s="10"/>
      <c r="W37" s="10"/>
      <c r="X37" s="10"/>
      <c r="Y37" s="10"/>
      <c r="Z37" s="10"/>
      <c r="AA37" s="10"/>
      <c r="AB37" s="10"/>
      <c r="AC37" s="10"/>
      <c r="AD37" s="10"/>
      <c r="AE37" s="10">
        <f t="shared" si="0"/>
        <v>931.74699999999996</v>
      </c>
    </row>
    <row r="38" spans="1:31" ht="15.75" x14ac:dyDescent="0.25">
      <c r="A38" s="5" t="s">
        <v>71</v>
      </c>
      <c r="B38" s="6" t="s">
        <v>66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>
        <v>19.8</v>
      </c>
      <c r="U38" s="7"/>
      <c r="V38" s="7"/>
      <c r="W38" s="7"/>
      <c r="X38" s="7"/>
      <c r="Y38" s="7"/>
      <c r="Z38" s="7"/>
      <c r="AA38" s="7"/>
      <c r="AB38" s="7"/>
      <c r="AC38" s="7"/>
      <c r="AD38" s="7"/>
      <c r="AE38" s="7">
        <f t="shared" si="0"/>
        <v>19.8</v>
      </c>
    </row>
    <row r="39" spans="1:31" ht="15.75" x14ac:dyDescent="0.25">
      <c r="A39" s="8" t="s">
        <v>72</v>
      </c>
      <c r="B39" s="9" t="s">
        <v>73</v>
      </c>
      <c r="C39" s="10"/>
      <c r="D39" s="10">
        <v>138.57</v>
      </c>
      <c r="E39" s="10">
        <v>1035</v>
      </c>
      <c r="F39" s="10"/>
      <c r="G39" s="10"/>
      <c r="H39" s="10">
        <v>1060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>
        <f t="shared" si="0"/>
        <v>2233.5699999999997</v>
      </c>
    </row>
    <row r="40" spans="1:31" ht="15.75" x14ac:dyDescent="0.25">
      <c r="A40" s="5" t="s">
        <v>74</v>
      </c>
      <c r="B40" s="6" t="s">
        <v>73</v>
      </c>
      <c r="C40" s="7"/>
      <c r="D40" s="7"/>
      <c r="E40" s="7"/>
      <c r="F40" s="7"/>
      <c r="G40" s="7"/>
      <c r="H40" s="7"/>
      <c r="I40" s="7"/>
      <c r="J40" s="7"/>
      <c r="K40" s="7"/>
      <c r="L40" s="7">
        <v>367.92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>
        <f t="shared" si="0"/>
        <v>367.92</v>
      </c>
    </row>
    <row r="41" spans="1:31" ht="15.75" x14ac:dyDescent="0.25">
      <c r="A41" s="8" t="s">
        <v>75</v>
      </c>
      <c r="B41" s="9" t="s">
        <v>73</v>
      </c>
      <c r="C41" s="10"/>
      <c r="D41" s="10"/>
      <c r="E41" s="10">
        <v>14.9</v>
      </c>
      <c r="F41" s="10"/>
      <c r="G41" s="10"/>
      <c r="H41" s="10">
        <v>209</v>
      </c>
      <c r="I41" s="10"/>
      <c r="J41" s="10"/>
      <c r="K41" s="10"/>
      <c r="L41" s="10"/>
      <c r="M41" s="10"/>
      <c r="N41" s="10"/>
      <c r="O41" s="10"/>
      <c r="P41" s="10">
        <v>19.84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>
        <f t="shared" si="0"/>
        <v>243.74</v>
      </c>
    </row>
    <row r="42" spans="1:31" ht="15.75" x14ac:dyDescent="0.25">
      <c r="A42" s="5" t="s">
        <v>76</v>
      </c>
      <c r="B42" s="6" t="s">
        <v>73</v>
      </c>
      <c r="C42" s="7"/>
      <c r="D42" s="7"/>
      <c r="E42" s="7"/>
      <c r="F42" s="7"/>
      <c r="G42" s="7"/>
      <c r="H42" s="7"/>
      <c r="I42" s="7"/>
      <c r="J42" s="7">
        <v>8.8000000000000007</v>
      </c>
      <c r="K42" s="7"/>
      <c r="L42" s="7"/>
      <c r="M42" s="7"/>
      <c r="N42" s="7"/>
      <c r="O42" s="7"/>
      <c r="P42" s="7">
        <v>705.26</v>
      </c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>
        <f t="shared" si="0"/>
        <v>714.06</v>
      </c>
    </row>
    <row r="43" spans="1:31" ht="15.75" x14ac:dyDescent="0.25">
      <c r="A43" s="8" t="s">
        <v>77</v>
      </c>
      <c r="B43" s="9" t="s">
        <v>73</v>
      </c>
      <c r="C43" s="10"/>
      <c r="D43" s="10"/>
      <c r="E43" s="10"/>
      <c r="F43" s="10"/>
      <c r="G43" s="10"/>
      <c r="H43" s="10">
        <v>2146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>
        <f t="shared" si="0"/>
        <v>2146</v>
      </c>
    </row>
    <row r="44" spans="1:31" ht="15.75" x14ac:dyDescent="0.25">
      <c r="A44" s="5" t="s">
        <v>78</v>
      </c>
      <c r="B44" s="6" t="s">
        <v>73</v>
      </c>
      <c r="C44" s="7"/>
      <c r="D44" s="7"/>
      <c r="E44" s="7">
        <f>3.8+284.7+316</f>
        <v>604.5</v>
      </c>
      <c r="F44" s="7"/>
      <c r="G44" s="7">
        <v>2576.6999999999998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>
        <v>316.06400000000002</v>
      </c>
      <c r="X44" s="7"/>
      <c r="Y44" s="7"/>
      <c r="Z44" s="7"/>
      <c r="AA44" s="7"/>
      <c r="AB44" s="7"/>
      <c r="AC44" s="7"/>
      <c r="AD44" s="7"/>
      <c r="AE44" s="7">
        <f t="shared" si="0"/>
        <v>3497.2639999999997</v>
      </c>
    </row>
    <row r="45" spans="1:31" ht="15.75" x14ac:dyDescent="0.25">
      <c r="A45" s="8" t="s">
        <v>79</v>
      </c>
      <c r="B45" s="9" t="s">
        <v>73</v>
      </c>
      <c r="C45" s="10"/>
      <c r="D45" s="10"/>
      <c r="E45" s="10">
        <v>447</v>
      </c>
      <c r="F45" s="10"/>
      <c r="G45" s="10"/>
      <c r="H45" s="10">
        <v>1356.4</v>
      </c>
      <c r="I45" s="10">
        <v>454.4</v>
      </c>
      <c r="J45" s="10"/>
      <c r="K45" s="10"/>
      <c r="L45" s="10"/>
      <c r="M45" s="10"/>
      <c r="N45" s="10"/>
      <c r="O45" s="10"/>
      <c r="P45" s="10"/>
      <c r="Q45" s="10"/>
      <c r="R45" s="10"/>
      <c r="S45" s="10">
        <v>173.64</v>
      </c>
      <c r="T45" s="10"/>
      <c r="U45" s="10"/>
      <c r="V45" s="10"/>
      <c r="W45" s="10">
        <v>265.68</v>
      </c>
      <c r="X45" s="10">
        <v>196.8</v>
      </c>
      <c r="Y45" s="10"/>
      <c r="Z45" s="10"/>
      <c r="AA45" s="10"/>
      <c r="AB45" s="10"/>
      <c r="AC45" s="10"/>
      <c r="AD45" s="10"/>
      <c r="AE45" s="10">
        <f t="shared" si="0"/>
        <v>2893.92</v>
      </c>
    </row>
    <row r="46" spans="1:31" ht="15.75" x14ac:dyDescent="0.25">
      <c r="A46" s="5" t="s">
        <v>80</v>
      </c>
      <c r="B46" s="6" t="s">
        <v>73</v>
      </c>
      <c r="C46" s="7"/>
      <c r="D46" s="7"/>
      <c r="E46" s="7"/>
      <c r="F46" s="7"/>
      <c r="G46" s="7">
        <v>61.98</v>
      </c>
      <c r="H46" s="7">
        <v>611.5</v>
      </c>
      <c r="I46" s="7">
        <v>547.87</v>
      </c>
      <c r="J46" s="7"/>
      <c r="K46" s="7"/>
      <c r="L46" s="7"/>
      <c r="M46" s="7"/>
      <c r="N46" s="7"/>
      <c r="O46" s="7"/>
      <c r="P46" s="7">
        <f>73.6+198.4</f>
        <v>272</v>
      </c>
      <c r="Q46" s="7"/>
      <c r="R46" s="7"/>
      <c r="S46" s="7"/>
      <c r="T46" s="7"/>
      <c r="U46" s="7"/>
      <c r="V46" s="7"/>
      <c r="W46" s="7">
        <v>100.26</v>
      </c>
      <c r="X46" s="7">
        <v>334.464</v>
      </c>
      <c r="Y46" s="7"/>
      <c r="Z46" s="7"/>
      <c r="AA46" s="7"/>
      <c r="AB46" s="7"/>
      <c r="AC46" s="7"/>
      <c r="AD46" s="7"/>
      <c r="AE46" s="7">
        <f t="shared" si="0"/>
        <v>1928.0739999999998</v>
      </c>
    </row>
    <row r="47" spans="1:31" ht="15.75" x14ac:dyDescent="0.25">
      <c r="A47" s="8" t="s">
        <v>81</v>
      </c>
      <c r="B47" s="9" t="s">
        <v>73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>
        <v>20.62</v>
      </c>
      <c r="Q47" s="10"/>
      <c r="R47" s="10"/>
      <c r="S47" s="10"/>
      <c r="T47" s="10"/>
      <c r="U47" s="10"/>
      <c r="V47" s="10"/>
      <c r="W47" s="10"/>
      <c r="X47" s="10"/>
      <c r="Y47" s="10">
        <v>2.58</v>
      </c>
      <c r="Z47" s="10"/>
      <c r="AA47" s="10"/>
      <c r="AB47" s="10">
        <v>18.059999999999999</v>
      </c>
      <c r="AC47" s="10">
        <v>2.58</v>
      </c>
      <c r="AD47" s="10"/>
      <c r="AE47" s="10">
        <f t="shared" si="0"/>
        <v>43.84</v>
      </c>
    </row>
    <row r="48" spans="1:31" ht="15.75" x14ac:dyDescent="0.25">
      <c r="A48" s="5" t="s">
        <v>82</v>
      </c>
      <c r="B48" s="6" t="s">
        <v>83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>
        <v>891.16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>
        <f t="shared" si="0"/>
        <v>891.16</v>
      </c>
    </row>
    <row r="49" spans="1:31" ht="15.75" x14ac:dyDescent="0.25">
      <c r="A49" s="8" t="s">
        <v>84</v>
      </c>
      <c r="B49" s="9" t="s">
        <v>83</v>
      </c>
      <c r="C49" s="10"/>
      <c r="D49" s="10"/>
      <c r="E49" s="10"/>
      <c r="F49" s="10"/>
      <c r="G49" s="10">
        <v>496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>
        <f t="shared" si="0"/>
        <v>496</v>
      </c>
    </row>
    <row r="50" spans="1:31" ht="15.75" x14ac:dyDescent="0.25">
      <c r="A50" s="5" t="s">
        <v>85</v>
      </c>
      <c r="B50" s="6" t="s">
        <v>83</v>
      </c>
      <c r="C50" s="7"/>
      <c r="D50" s="7"/>
      <c r="E50" s="7"/>
      <c r="F50" s="7"/>
      <c r="G50" s="7">
        <v>76.05</v>
      </c>
      <c r="H50" s="7">
        <v>36.200000000000003</v>
      </c>
      <c r="I50" s="7">
        <v>10.84</v>
      </c>
      <c r="J50" s="7">
        <v>78</v>
      </c>
      <c r="K50" s="7"/>
      <c r="L50" s="7">
        <v>9</v>
      </c>
      <c r="M50" s="7">
        <v>1.5</v>
      </c>
      <c r="N50" s="7"/>
      <c r="O50" s="7"/>
      <c r="P50" s="7"/>
      <c r="Q50" s="7">
        <v>291.41000000000003</v>
      </c>
      <c r="R50" s="7"/>
      <c r="S50" s="7"/>
      <c r="T50" s="7"/>
      <c r="U50" s="7">
        <v>44.87</v>
      </c>
      <c r="V50" s="7"/>
      <c r="W50" s="7"/>
      <c r="X50" s="7">
        <v>5.4219999999999997</v>
      </c>
      <c r="Y50" s="7"/>
      <c r="Z50" s="7"/>
      <c r="AA50" s="7"/>
      <c r="AB50" s="7">
        <v>294</v>
      </c>
      <c r="AC50" s="7"/>
      <c r="AD50" s="7"/>
      <c r="AE50" s="7">
        <f t="shared" si="0"/>
        <v>847.29200000000003</v>
      </c>
    </row>
    <row r="51" spans="1:31" ht="15.75" x14ac:dyDescent="0.25">
      <c r="A51" s="8" t="s">
        <v>86</v>
      </c>
      <c r="B51" s="9" t="s">
        <v>83</v>
      </c>
      <c r="C51" s="10"/>
      <c r="D51" s="10"/>
      <c r="E51" s="10"/>
      <c r="F51" s="10"/>
      <c r="G51" s="10"/>
      <c r="H51" s="10"/>
      <c r="I51" s="10"/>
      <c r="J51" s="10"/>
      <c r="K51" s="10">
        <v>68.040000000000006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>
        <f t="shared" si="0"/>
        <v>68.040000000000006</v>
      </c>
    </row>
    <row r="52" spans="1:31" ht="15.75" x14ac:dyDescent="0.25">
      <c r="A52" s="5" t="s">
        <v>87</v>
      </c>
      <c r="B52" s="6" t="s">
        <v>88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>
        <v>19.600000000000001</v>
      </c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>
        <f t="shared" si="0"/>
        <v>19.600000000000001</v>
      </c>
    </row>
    <row r="53" spans="1:31" ht="15.75" x14ac:dyDescent="0.25">
      <c r="A53" s="8" t="s">
        <v>89</v>
      </c>
      <c r="B53" s="9" t="s">
        <v>88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>
        <v>16.079999999999998</v>
      </c>
      <c r="Z53" s="10"/>
      <c r="AA53" s="10"/>
      <c r="AB53" s="10"/>
      <c r="AC53" s="10">
        <v>17.28</v>
      </c>
      <c r="AD53" s="10"/>
      <c r="AE53" s="10">
        <f t="shared" si="0"/>
        <v>33.36</v>
      </c>
    </row>
    <row r="54" spans="1:31" ht="15.75" x14ac:dyDescent="0.25">
      <c r="A54" s="5" t="s">
        <v>90</v>
      </c>
      <c r="B54" s="6" t="s">
        <v>88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>
        <v>294.72000000000003</v>
      </c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>
        <f t="shared" si="0"/>
        <v>294.72000000000003</v>
      </c>
    </row>
    <row r="55" spans="1:31" ht="15.75" x14ac:dyDescent="0.25">
      <c r="A55" s="8" t="s">
        <v>91</v>
      </c>
      <c r="B55" s="9" t="s">
        <v>88</v>
      </c>
      <c r="C55" s="10"/>
      <c r="D55" s="10"/>
      <c r="E55" s="10">
        <f>25.52</f>
        <v>25.52</v>
      </c>
      <c r="F55" s="10"/>
      <c r="G55" s="10"/>
      <c r="H55" s="10"/>
      <c r="I55" s="10">
        <v>212.05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>
        <v>25.52</v>
      </c>
      <c r="X55" s="10"/>
      <c r="Y55" s="10"/>
      <c r="Z55" s="10"/>
      <c r="AA55" s="10"/>
      <c r="AB55" s="10"/>
      <c r="AC55" s="10"/>
      <c r="AD55" s="10"/>
      <c r="AE55" s="10">
        <f t="shared" si="0"/>
        <v>263.09000000000003</v>
      </c>
    </row>
    <row r="56" spans="1:31" ht="15.75" x14ac:dyDescent="0.25">
      <c r="A56" s="5" t="s">
        <v>92</v>
      </c>
      <c r="B56" s="6" t="s">
        <v>88</v>
      </c>
      <c r="C56" s="7"/>
      <c r="D56" s="7"/>
      <c r="E56" s="7"/>
      <c r="F56" s="7"/>
      <c r="G56" s="7">
        <v>16.8</v>
      </c>
      <c r="H56" s="7"/>
      <c r="I56" s="7"/>
      <c r="J56" s="7"/>
      <c r="K56" s="7"/>
      <c r="L56" s="7"/>
      <c r="M56" s="7"/>
      <c r="N56" s="7"/>
      <c r="O56" s="7"/>
      <c r="P56" s="7">
        <f>32+23.3</f>
        <v>55.3</v>
      </c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>
        <f t="shared" si="0"/>
        <v>72.099999999999994</v>
      </c>
    </row>
    <row r="57" spans="1:31" ht="15.75" x14ac:dyDescent="0.25">
      <c r="A57" s="8" t="s">
        <v>93</v>
      </c>
      <c r="B57" s="9" t="s">
        <v>88</v>
      </c>
      <c r="C57" s="10"/>
      <c r="D57" s="10"/>
      <c r="E57" s="10">
        <v>31.85</v>
      </c>
      <c r="F57" s="10"/>
      <c r="G57" s="10"/>
      <c r="H57" s="10">
        <v>43.43</v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>
        <v>4.32</v>
      </c>
      <c r="Z57" s="10"/>
      <c r="AA57" s="10"/>
      <c r="AB57" s="10">
        <v>30.24</v>
      </c>
      <c r="AC57" s="10">
        <v>7.22</v>
      </c>
      <c r="AD57" s="10"/>
      <c r="AE57" s="10">
        <f t="shared" si="0"/>
        <v>117.05999999999999</v>
      </c>
    </row>
    <row r="58" spans="1:31" ht="15.75" x14ac:dyDescent="0.25">
      <c r="A58" s="5" t="s">
        <v>94</v>
      </c>
      <c r="B58" s="6" t="s">
        <v>88</v>
      </c>
      <c r="C58" s="7"/>
      <c r="D58" s="7"/>
      <c r="E58" s="7">
        <v>23.77</v>
      </c>
      <c r="F58" s="7"/>
      <c r="G58" s="7"/>
      <c r="H58" s="7">
        <v>82.2</v>
      </c>
      <c r="I58" s="7"/>
      <c r="J58" s="7"/>
      <c r="K58" s="7"/>
      <c r="L58" s="7"/>
      <c r="M58" s="7"/>
      <c r="N58" s="7">
        <v>8.84</v>
      </c>
      <c r="O58" s="7"/>
      <c r="P58" s="7"/>
      <c r="Q58" s="7"/>
      <c r="R58" s="7"/>
      <c r="S58" s="7"/>
      <c r="T58" s="7"/>
      <c r="U58" s="7"/>
      <c r="V58" s="7"/>
      <c r="W58" s="7">
        <v>23.774000000000001</v>
      </c>
      <c r="X58" s="7"/>
      <c r="Y58" s="7"/>
      <c r="Z58" s="7"/>
      <c r="AA58" s="7"/>
      <c r="AB58" s="7"/>
      <c r="AC58" s="7"/>
      <c r="AD58" s="7"/>
      <c r="AE58" s="7">
        <f t="shared" si="0"/>
        <v>138.584</v>
      </c>
    </row>
    <row r="59" spans="1:31" ht="15.75" x14ac:dyDescent="0.25">
      <c r="A59" s="8" t="s">
        <v>95</v>
      </c>
      <c r="B59" s="9" t="s">
        <v>83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>
        <v>0.75</v>
      </c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>
        <f t="shared" si="0"/>
        <v>0.75</v>
      </c>
    </row>
    <row r="60" spans="1:31" ht="15.75" x14ac:dyDescent="0.25">
      <c r="A60" s="5" t="s">
        <v>96</v>
      </c>
      <c r="B60" s="6" t="s">
        <v>83</v>
      </c>
      <c r="C60" s="7"/>
      <c r="D60" s="7"/>
      <c r="E60" s="7"/>
      <c r="F60" s="7"/>
      <c r="G60" s="7"/>
      <c r="H60" s="7"/>
      <c r="I60" s="7"/>
      <c r="J60" s="7"/>
      <c r="K60" s="7"/>
      <c r="L60" s="7">
        <v>39.78</v>
      </c>
      <c r="M60" s="7">
        <v>16.399999999999999</v>
      </c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>
        <f t="shared" si="0"/>
        <v>56.18</v>
      </c>
    </row>
    <row r="61" spans="1:31" ht="15.75" x14ac:dyDescent="0.25">
      <c r="A61" s="8" t="s">
        <v>97</v>
      </c>
      <c r="B61" s="9" t="s">
        <v>83</v>
      </c>
      <c r="C61" s="10"/>
      <c r="D61" s="10"/>
      <c r="E61" s="10"/>
      <c r="F61" s="10"/>
      <c r="G61" s="10">
        <v>440.9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>
        <f t="shared" si="0"/>
        <v>440.9</v>
      </c>
    </row>
    <row r="62" spans="1:31" ht="15.75" x14ac:dyDescent="0.25">
      <c r="A62" s="5" t="s">
        <v>98</v>
      </c>
      <c r="B62" s="6" t="s">
        <v>88</v>
      </c>
      <c r="C62" s="7"/>
      <c r="D62" s="7"/>
      <c r="E62" s="7">
        <f>391.78+218.156+46.28+633</f>
        <v>1289.2159999999999</v>
      </c>
      <c r="F62" s="7">
        <f>550.04</f>
        <v>550.04</v>
      </c>
      <c r="G62" s="7">
        <v>1788.7</v>
      </c>
      <c r="H62" s="7">
        <v>1792</v>
      </c>
      <c r="I62" s="7">
        <v>8.7460000000000004</v>
      </c>
      <c r="J62" s="7"/>
      <c r="K62" s="7"/>
      <c r="L62" s="7"/>
      <c r="M62" s="7"/>
      <c r="N62" s="7"/>
      <c r="O62" s="7"/>
      <c r="P62" s="7">
        <v>160.9</v>
      </c>
      <c r="Q62" s="7">
        <v>7.62</v>
      </c>
      <c r="R62" s="7"/>
      <c r="S62" s="7">
        <v>21.12</v>
      </c>
      <c r="T62" s="7"/>
      <c r="U62" s="7"/>
      <c r="V62" s="7">
        <f>13.57+1413.71</f>
        <v>1427.28</v>
      </c>
      <c r="W62" s="7">
        <v>633.88</v>
      </c>
      <c r="X62" s="7"/>
      <c r="Y62" s="7"/>
      <c r="Z62" s="7">
        <f>8.44+9.08</f>
        <v>17.52</v>
      </c>
      <c r="AA62" s="7"/>
      <c r="AB62" s="7"/>
      <c r="AC62" s="7"/>
      <c r="AD62" s="7">
        <f>15.12+16.88</f>
        <v>32</v>
      </c>
      <c r="AE62" s="7">
        <f t="shared" si="0"/>
        <v>7729.0219999999999</v>
      </c>
    </row>
    <row r="63" spans="1:31" ht="15.75" x14ac:dyDescent="0.25">
      <c r="A63" s="8" t="s">
        <v>99</v>
      </c>
      <c r="B63" s="9" t="s">
        <v>88</v>
      </c>
      <c r="C63" s="10"/>
      <c r="D63" s="10"/>
      <c r="E63" s="10"/>
      <c r="F63" s="10"/>
      <c r="G63" s="10">
        <v>125.7</v>
      </c>
      <c r="H63" s="10">
        <v>2053</v>
      </c>
      <c r="I63" s="10"/>
      <c r="J63" s="10"/>
      <c r="K63" s="10"/>
      <c r="L63" s="10"/>
      <c r="M63" s="10"/>
      <c r="N63" s="10"/>
      <c r="O63" s="10"/>
      <c r="P63" s="10"/>
      <c r="Q63" s="10">
        <v>76.2</v>
      </c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>
        <f t="shared" si="0"/>
        <v>2254.8999999999996</v>
      </c>
    </row>
    <row r="64" spans="1:31" ht="15.75" x14ac:dyDescent="0.25">
      <c r="A64" s="5" t="s">
        <v>100</v>
      </c>
      <c r="B64" s="6" t="s">
        <v>88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>
        <v>64.5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>
        <f t="shared" si="0"/>
        <v>64.5</v>
      </c>
    </row>
    <row r="65" spans="1:31" ht="15.75" x14ac:dyDescent="0.25">
      <c r="A65" s="8" t="s">
        <v>101</v>
      </c>
      <c r="B65" s="9" t="s">
        <v>88</v>
      </c>
      <c r="C65" s="10"/>
      <c r="D65" s="10"/>
      <c r="E65" s="10">
        <v>4.62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>
        <f t="shared" si="0"/>
        <v>4.62</v>
      </c>
    </row>
    <row r="66" spans="1:31" x14ac:dyDescent="0.25">
      <c r="A66" s="11"/>
      <c r="B66" s="12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 t="s">
        <v>102</v>
      </c>
      <c r="AE66" s="13">
        <f>SUM(AE2:AE65)</f>
        <v>98950.521999999968</v>
      </c>
    </row>
    <row r="67" spans="1:31" x14ac:dyDescent="0.25">
      <c r="A67" s="11"/>
      <c r="B67" s="12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</dc:creator>
  <cp:lastModifiedBy>sdo</cp:lastModifiedBy>
  <dcterms:created xsi:type="dcterms:W3CDTF">2016-08-23T10:07:11Z</dcterms:created>
  <dcterms:modified xsi:type="dcterms:W3CDTF">2016-08-23T10:08:06Z</dcterms:modified>
</cp:coreProperties>
</file>