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Лебедев О.А\Новорязанка\Столовая\1.Тендер.Столовая\Правка Сметы_25.04.18\"/>
    </mc:Choice>
  </mc:AlternateContent>
  <workbookProtection workbookAlgorithmName="SHA-512" workbookHashValue="986KYPpBq2AAgSgtFn6zLcJmzuQ/kSiAKUyMwywgEBCE6B2Tu5/xFQrr4fgHSar2F9eYn91MidkJXCUOX5IhTw==" workbookSaltValue="pxqcP6/EE3zVZ3kkUefrEQ==" workbookSpinCount="100000" lockStructure="1"/>
  <bookViews>
    <workbookView xWindow="0" yWindow="0" windowWidth="27225" windowHeight="9615"/>
  </bookViews>
  <sheets>
    <sheet name="СМ-оптим.27.04.18" sheetId="1" r:id="rId1"/>
  </sheets>
  <definedNames>
    <definedName name="_xlnm._FilterDatabase" localSheetId="0" hidden="1">'СМ-оптим.27.04.18'!$A$7:$O$285</definedName>
    <definedName name="_xlnm.Print_Area" localSheetId="0">'СМ-оптим.27.04.18'!$A$1:$H$285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M8" i="1" l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E281" i="1"/>
  <c r="H281" i="1" s="1"/>
  <c r="E280" i="1"/>
  <c r="H280" i="1" s="1"/>
  <c r="E279" i="1"/>
  <c r="H279" i="1" s="1"/>
  <c r="E277" i="1"/>
  <c r="H277" i="1" s="1"/>
  <c r="E276" i="1"/>
  <c r="H276" i="1" s="1"/>
  <c r="E274" i="1"/>
  <c r="H274" i="1" s="1"/>
  <c r="E273" i="1"/>
  <c r="H273" i="1" s="1"/>
  <c r="E272" i="1"/>
  <c r="H272" i="1" s="1"/>
  <c r="E270" i="1"/>
  <c r="H270" i="1" s="1"/>
  <c r="E269" i="1"/>
  <c r="H269" i="1" s="1"/>
  <c r="E268" i="1"/>
  <c r="H268" i="1" s="1"/>
  <c r="E266" i="1"/>
  <c r="H266" i="1" s="1"/>
  <c r="E265" i="1"/>
  <c r="H265" i="1" s="1"/>
  <c r="E264" i="1"/>
  <c r="H264" i="1" s="1"/>
  <c r="E263" i="1"/>
  <c r="H263" i="1" s="1"/>
  <c r="E262" i="1"/>
  <c r="H262" i="1" s="1"/>
  <c r="E260" i="1"/>
  <c r="H260" i="1" s="1"/>
  <c r="E259" i="1"/>
  <c r="H259" i="1" s="1"/>
  <c r="E258" i="1"/>
  <c r="H258" i="1" s="1"/>
  <c r="E257" i="1"/>
  <c r="H257" i="1" s="1"/>
  <c r="E255" i="1"/>
  <c r="H255" i="1" s="1"/>
  <c r="E253" i="1"/>
  <c r="H253" i="1" s="1"/>
  <c r="E252" i="1"/>
  <c r="H252" i="1" s="1"/>
  <c r="E250" i="1"/>
  <c r="H250" i="1" s="1"/>
  <c r="E249" i="1"/>
  <c r="H249" i="1" s="1"/>
  <c r="E248" i="1"/>
  <c r="H248" i="1" s="1"/>
  <c r="E247" i="1"/>
  <c r="H247" i="1" s="1"/>
  <c r="E242" i="1"/>
  <c r="H242" i="1" s="1"/>
  <c r="E241" i="1"/>
  <c r="H241" i="1" s="1"/>
  <c r="E240" i="1"/>
  <c r="H240" i="1" s="1"/>
  <c r="E238" i="1"/>
  <c r="H238" i="1" s="1"/>
  <c r="E237" i="1"/>
  <c r="H237" i="1" s="1"/>
  <c r="E236" i="1"/>
  <c r="H236" i="1" s="1"/>
  <c r="E235" i="1"/>
  <c r="H235" i="1" s="1"/>
  <c r="E234" i="1"/>
  <c r="H234" i="1" s="1"/>
  <c r="E233" i="1"/>
  <c r="H233" i="1" s="1"/>
  <c r="E232" i="1"/>
  <c r="H232" i="1" s="1"/>
  <c r="E231" i="1"/>
  <c r="H231" i="1" s="1"/>
  <c r="E230" i="1"/>
  <c r="H230" i="1" s="1"/>
  <c r="E229" i="1"/>
  <c r="H229" i="1" s="1"/>
  <c r="E224" i="1"/>
  <c r="H224" i="1" s="1"/>
  <c r="E223" i="1"/>
  <c r="H223" i="1" s="1"/>
  <c r="E221" i="1"/>
  <c r="H221" i="1" s="1"/>
  <c r="E220" i="1"/>
  <c r="H220" i="1" s="1"/>
  <c r="E218" i="1"/>
  <c r="H218" i="1" s="1"/>
  <c r="E217" i="1"/>
  <c r="H217" i="1" s="1"/>
  <c r="E215" i="1"/>
  <c r="H215" i="1" s="1"/>
  <c r="E214" i="1"/>
  <c r="H214" i="1" s="1"/>
  <c r="E209" i="1"/>
  <c r="H209" i="1" s="1"/>
  <c r="E208" i="1"/>
  <c r="H208" i="1" s="1"/>
  <c r="E206" i="1"/>
  <c r="H206" i="1" s="1"/>
  <c r="E205" i="1"/>
  <c r="H205" i="1" s="1"/>
  <c r="E204" i="1"/>
  <c r="H204" i="1" s="1"/>
  <c r="E203" i="1"/>
  <c r="H203" i="1" s="1"/>
  <c r="E202" i="1"/>
  <c r="H202" i="1" s="1"/>
  <c r="E201" i="1"/>
  <c r="H201" i="1" s="1"/>
  <c r="E200" i="1"/>
  <c r="H200" i="1" s="1"/>
  <c r="E199" i="1"/>
  <c r="H199" i="1" s="1"/>
  <c r="E198" i="1"/>
  <c r="H198" i="1" s="1"/>
  <c r="E197" i="1"/>
  <c r="H197" i="1" s="1"/>
  <c r="E196" i="1"/>
  <c r="H196" i="1" s="1"/>
  <c r="E195" i="1"/>
  <c r="H195" i="1" s="1"/>
  <c r="E194" i="1"/>
  <c r="H194" i="1" s="1"/>
  <c r="E193" i="1"/>
  <c r="H193" i="1" s="1"/>
  <c r="E192" i="1"/>
  <c r="H192" i="1" s="1"/>
  <c r="E191" i="1"/>
  <c r="H191" i="1" s="1"/>
  <c r="E189" i="1"/>
  <c r="H189" i="1" s="1"/>
  <c r="E188" i="1"/>
  <c r="H188" i="1" s="1"/>
  <c r="E187" i="1"/>
  <c r="H187" i="1" s="1"/>
  <c r="E186" i="1"/>
  <c r="H186" i="1" s="1"/>
  <c r="E185" i="1"/>
  <c r="H185" i="1" s="1"/>
  <c r="E184" i="1"/>
  <c r="H184" i="1" s="1"/>
  <c r="E183" i="1"/>
  <c r="H183" i="1" s="1"/>
  <c r="E182" i="1"/>
  <c r="H182" i="1" s="1"/>
  <c r="E181" i="1"/>
  <c r="H181" i="1" s="1"/>
  <c r="E180" i="1"/>
  <c r="H180" i="1" s="1"/>
  <c r="E179" i="1"/>
  <c r="H179" i="1" s="1"/>
  <c r="E178" i="1"/>
  <c r="H178" i="1" s="1"/>
  <c r="E177" i="1"/>
  <c r="H177" i="1" s="1"/>
  <c r="E176" i="1"/>
  <c r="H176" i="1" s="1"/>
  <c r="E175" i="1"/>
  <c r="H175" i="1" s="1"/>
  <c r="E174" i="1"/>
  <c r="H174" i="1" s="1"/>
  <c r="E173" i="1"/>
  <c r="H173" i="1" s="1"/>
  <c r="E172" i="1"/>
  <c r="H172" i="1" s="1"/>
  <c r="E171" i="1"/>
  <c r="H171" i="1" s="1"/>
  <c r="E166" i="1"/>
  <c r="H166" i="1" s="1"/>
  <c r="E165" i="1"/>
  <c r="H165" i="1" s="1"/>
  <c r="E164" i="1"/>
  <c r="H164" i="1" s="1"/>
  <c r="E163" i="1"/>
  <c r="H163" i="1" s="1"/>
  <c r="E162" i="1"/>
  <c r="H162" i="1" s="1"/>
  <c r="E161" i="1"/>
  <c r="H161" i="1" s="1"/>
  <c r="E160" i="1"/>
  <c r="H160" i="1" s="1"/>
  <c r="E159" i="1"/>
  <c r="H159" i="1" s="1"/>
  <c r="E157" i="1"/>
  <c r="H157" i="1" s="1"/>
  <c r="E156" i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E149" i="1"/>
  <c r="H149" i="1" s="1"/>
  <c r="E148" i="1"/>
  <c r="H148" i="1" s="1"/>
  <c r="E147" i="1"/>
  <c r="H147" i="1" s="1"/>
  <c r="E146" i="1"/>
  <c r="H146" i="1" s="1"/>
  <c r="E145" i="1"/>
  <c r="H145" i="1" s="1"/>
  <c r="E144" i="1"/>
  <c r="H144" i="1" s="1"/>
  <c r="E142" i="1"/>
  <c r="H142" i="1" s="1"/>
  <c r="E141" i="1"/>
  <c r="H141" i="1" s="1"/>
  <c r="E140" i="1"/>
  <c r="H140" i="1" s="1"/>
  <c r="E139" i="1"/>
  <c r="H139" i="1" s="1"/>
  <c r="E138" i="1"/>
  <c r="H138" i="1" s="1"/>
  <c r="E137" i="1"/>
  <c r="H137" i="1" s="1"/>
  <c r="E136" i="1"/>
  <c r="H136" i="1" s="1"/>
  <c r="E135" i="1"/>
  <c r="H135" i="1" s="1"/>
  <c r="E134" i="1"/>
  <c r="H134" i="1" s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E124" i="1"/>
  <c r="H124" i="1" s="1"/>
  <c r="E123" i="1"/>
  <c r="H123" i="1" s="1"/>
  <c r="E122" i="1"/>
  <c r="H122" i="1" s="1"/>
  <c r="E117" i="1"/>
  <c r="H117" i="1" s="1"/>
  <c r="E116" i="1"/>
  <c r="H116" i="1" s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H110" i="1" s="1"/>
  <c r="E108" i="1"/>
  <c r="H108" i="1" s="1"/>
  <c r="E107" i="1"/>
  <c r="H107" i="1" s="1"/>
  <c r="E106" i="1"/>
  <c r="H106" i="1" s="1"/>
  <c r="E105" i="1"/>
  <c r="H105" i="1" s="1"/>
  <c r="E104" i="1"/>
  <c r="H104" i="1" s="1"/>
  <c r="E103" i="1"/>
  <c r="H103" i="1" s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H95" i="1" s="1"/>
  <c r="E94" i="1"/>
  <c r="H94" i="1" s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E85" i="1"/>
  <c r="H85" i="1" s="1"/>
  <c r="E84" i="1"/>
  <c r="H84" i="1" s="1"/>
  <c r="E83" i="1"/>
  <c r="H83" i="1" s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M284" i="1" l="1"/>
  <c r="M285" i="1" s="1"/>
  <c r="M283" i="1"/>
  <c r="A74" i="1"/>
  <c r="A20" i="1"/>
  <c r="A90" i="1"/>
  <c r="A37" i="1"/>
  <c r="A107" i="1"/>
  <c r="A54" i="1"/>
  <c r="A128" i="1"/>
  <c r="A24" i="1"/>
  <c r="A41" i="1"/>
  <c r="A58" i="1"/>
  <c r="A78" i="1"/>
  <c r="A95" i="1"/>
  <c r="A112" i="1"/>
  <c r="A132" i="1"/>
  <c r="A149" i="1"/>
  <c r="A166" i="1"/>
  <c r="A162" i="1"/>
  <c r="A12" i="1"/>
  <c r="A28" i="1"/>
  <c r="A45" i="1"/>
  <c r="A62" i="1"/>
  <c r="A82" i="1"/>
  <c r="A99" i="1"/>
  <c r="A116" i="1"/>
  <c r="A136" i="1"/>
  <c r="A153" i="1"/>
  <c r="A174" i="1"/>
  <c r="H118" i="1"/>
  <c r="A145" i="1"/>
  <c r="A16" i="1"/>
  <c r="A32" i="1"/>
  <c r="A49" i="1"/>
  <c r="A70" i="1"/>
  <c r="A86" i="1"/>
  <c r="A103" i="1"/>
  <c r="A124" i="1"/>
  <c r="A140" i="1"/>
  <c r="A157" i="1"/>
  <c r="A178" i="1"/>
  <c r="A181" i="1"/>
  <c r="A13" i="1"/>
  <c r="A17" i="1"/>
  <c r="A21" i="1"/>
  <c r="A25" i="1"/>
  <c r="A29" i="1"/>
  <c r="A33" i="1"/>
  <c r="A38" i="1"/>
  <c r="A42" i="1"/>
  <c r="A46" i="1"/>
  <c r="A50" i="1"/>
  <c r="A55" i="1"/>
  <c r="A59" i="1"/>
  <c r="A67" i="1"/>
  <c r="A71" i="1"/>
  <c r="A75" i="1"/>
  <c r="A79" i="1"/>
  <c r="A83" i="1"/>
  <c r="A87" i="1"/>
  <c r="A91" i="1"/>
  <c r="A96" i="1"/>
  <c r="A100" i="1"/>
  <c r="A104" i="1"/>
  <c r="A108" i="1"/>
  <c r="A113" i="1"/>
  <c r="A117" i="1"/>
  <c r="A125" i="1"/>
  <c r="A129" i="1"/>
  <c r="A133" i="1"/>
  <c r="A137" i="1"/>
  <c r="A141" i="1"/>
  <c r="A146" i="1"/>
  <c r="A150" i="1"/>
  <c r="A154" i="1"/>
  <c r="A159" i="1"/>
  <c r="A163" i="1"/>
  <c r="A171" i="1"/>
  <c r="A175" i="1"/>
  <c r="A179" i="1"/>
  <c r="H243" i="1"/>
  <c r="A10" i="1"/>
  <c r="A14" i="1"/>
  <c r="A18" i="1"/>
  <c r="A22" i="1"/>
  <c r="A26" i="1"/>
  <c r="A30" i="1"/>
  <c r="A34" i="1"/>
  <c r="A39" i="1"/>
  <c r="A43" i="1"/>
  <c r="A47" i="1"/>
  <c r="A51" i="1"/>
  <c r="A56" i="1"/>
  <c r="A60" i="1"/>
  <c r="A68" i="1"/>
  <c r="A72" i="1"/>
  <c r="A76" i="1"/>
  <c r="A80" i="1"/>
  <c r="A84" i="1"/>
  <c r="A88" i="1"/>
  <c r="A92" i="1"/>
  <c r="A97" i="1"/>
  <c r="A101" i="1"/>
  <c r="A105" i="1"/>
  <c r="A110" i="1"/>
  <c r="A114" i="1"/>
  <c r="A122" i="1"/>
  <c r="A126" i="1"/>
  <c r="A130" i="1"/>
  <c r="A134" i="1"/>
  <c r="A138" i="1"/>
  <c r="A142" i="1"/>
  <c r="A147" i="1"/>
  <c r="A151" i="1"/>
  <c r="A155" i="1"/>
  <c r="A160" i="1"/>
  <c r="A164" i="1"/>
  <c r="A172" i="1"/>
  <c r="A176" i="1"/>
  <c r="A180" i="1"/>
  <c r="H167" i="1"/>
  <c r="A11" i="1"/>
  <c r="A15" i="1"/>
  <c r="A19" i="1"/>
  <c r="A23" i="1"/>
  <c r="A27" i="1"/>
  <c r="A31" i="1"/>
  <c r="A36" i="1"/>
  <c r="A40" i="1"/>
  <c r="A44" i="1"/>
  <c r="A48" i="1"/>
  <c r="A53" i="1"/>
  <c r="A57" i="1"/>
  <c r="A61" i="1"/>
  <c r="A69" i="1"/>
  <c r="A73" i="1"/>
  <c r="A77" i="1"/>
  <c r="A81" i="1"/>
  <c r="A85" i="1"/>
  <c r="A89" i="1"/>
  <c r="A94" i="1"/>
  <c r="A98" i="1"/>
  <c r="A102" i="1"/>
  <c r="A106" i="1"/>
  <c r="A111" i="1"/>
  <c r="A115" i="1"/>
  <c r="A123" i="1"/>
  <c r="A127" i="1"/>
  <c r="A131" i="1"/>
  <c r="A135" i="1"/>
  <c r="A139" i="1"/>
  <c r="A144" i="1"/>
  <c r="A148" i="1"/>
  <c r="A152" i="1"/>
  <c r="A156" i="1"/>
  <c r="A161" i="1"/>
  <c r="A165" i="1"/>
  <c r="A173" i="1"/>
  <c r="A177" i="1"/>
  <c r="H210" i="1"/>
  <c r="H225" i="1"/>
  <c r="H63" i="1"/>
  <c r="H282" i="1"/>
  <c r="A182" i="1" l="1"/>
  <c r="H284" i="1"/>
  <c r="H285" i="1" s="1"/>
  <c r="A183" i="1" l="1"/>
  <c r="A184" i="1" l="1"/>
  <c r="A185" i="1" l="1"/>
  <c r="A186" i="1" l="1"/>
  <c r="A187" i="1" l="1"/>
  <c r="A188" i="1" l="1"/>
  <c r="A189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8" i="1" l="1"/>
  <c r="A209" i="1" l="1"/>
  <c r="A214" i="1" l="1"/>
  <c r="A215" i="1" l="1"/>
  <c r="A217" i="1" l="1"/>
  <c r="A218" i="1" l="1"/>
  <c r="A220" i="1" l="1"/>
  <c r="A221" i="1" l="1"/>
  <c r="A223" i="1" l="1"/>
  <c r="A224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40" i="1" l="1"/>
  <c r="A241" i="1" l="1"/>
  <c r="A242" i="1" l="1"/>
  <c r="A247" i="1" l="1"/>
  <c r="A248" i="1" l="1"/>
  <c r="A249" i="1" l="1"/>
  <c r="A250" i="1" l="1"/>
  <c r="A252" i="1" l="1"/>
  <c r="A253" i="1" l="1"/>
  <c r="A255" i="1" l="1"/>
  <c r="A257" i="1" l="1"/>
  <c r="A258" i="1" l="1"/>
  <c r="A259" i="1" l="1"/>
  <c r="A260" i="1" l="1"/>
  <c r="A262" i="1" l="1"/>
  <c r="A263" i="1" l="1"/>
  <c r="A264" i="1" l="1"/>
  <c r="A265" i="1" l="1"/>
  <c r="A266" i="1" l="1"/>
  <c r="A268" i="1" l="1"/>
  <c r="A269" i="1" l="1"/>
  <c r="A270" i="1" l="1"/>
  <c r="A272" i="1" l="1"/>
  <c r="A273" i="1" l="1"/>
  <c r="A274" i="1" l="1"/>
  <c r="A276" i="1" l="1"/>
  <c r="A277" i="1" l="1"/>
  <c r="A279" i="1" l="1"/>
  <c r="A280" i="1" l="1"/>
  <c r="A281" i="1" l="1"/>
</calcChain>
</file>

<file path=xl/comments1.xml><?xml version="1.0" encoding="utf-8"?>
<comments xmlns="http://schemas.openxmlformats.org/spreadsheetml/2006/main">
  <authors>
    <author>Лебедев</author>
  </authors>
  <commentList>
    <comment ref="K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Лебедев: </t>
        </r>
        <r>
          <rPr>
            <sz val="9"/>
            <color indexed="81"/>
            <rFont val="Tahoma"/>
            <family val="2"/>
            <charset val="204"/>
          </rPr>
          <t>Снять фильтр</t>
        </r>
      </text>
    </comment>
  </commentList>
</comments>
</file>

<file path=xl/sharedStrings.xml><?xml version="1.0" encoding="utf-8"?>
<sst xmlns="http://schemas.openxmlformats.org/spreadsheetml/2006/main" count="786" uniqueCount="171">
  <si>
    <t>ндс</t>
  </si>
  <si>
    <t>в т.ч. НДС 18%:</t>
  </si>
  <si>
    <t>всего</t>
  </si>
  <si>
    <t>рсц</t>
  </si>
  <si>
    <t>шт.</t>
  </si>
  <si>
    <t>м.п.</t>
  </si>
  <si>
    <t>м.кв.</t>
  </si>
  <si>
    <t>Итог_Раздела</t>
  </si>
  <si>
    <t>Заливка армированного основания под подоконник, шариной до 450мм. (цементно-песчанная стяжка до 50мм, Пескобетон М-300, стальная сетка 50Х50)</t>
  </si>
  <si>
    <t>Устройство основания под подоконник (газобетонные блоки Д500, высота до 150 мм)</t>
  </si>
  <si>
    <t>подраздел</t>
  </si>
  <si>
    <t>Подготовка под подоконники</t>
  </si>
  <si>
    <t>Устройство стяжки толщиной до 300мм вдоль фасада под радиаторы (шириной 0.85м) с наполнителем керамзит фракцией 10-20мм и фиброволокном</t>
  </si>
  <si>
    <t>Устройство черновой армированной стяжки на лестничной площадке толщиной до 300мм с наполнителем керамзит фракцией 10-20мм и фиброволокном.
- Сухая смесь Пескобетон М-300 Русеан.
- Стальная сетка 100х100/4,0мм.</t>
  </si>
  <si>
    <t>Полы</t>
  </si>
  <si>
    <t>Оштукатуривание прямолинейных откосов шириной до 300мм, толщиной до 20мм, Штукатурка гипсовая Ротбанд КНАУФ</t>
  </si>
  <si>
    <t>Грунтовка прямолинейных откосов шириной до 300мм, грунтовка Ceresit СТ 17</t>
  </si>
  <si>
    <t>Грунтовка прямолинейных откосов шириной до 300мм против плесени, биозащита PIROTEX</t>
  </si>
  <si>
    <t>Откосы. Лестница в осях: Ж-К/2-4</t>
  </si>
  <si>
    <t>Грунтовка потолка грунтовкой ПУФАС Бетоконтакт БК-Ф</t>
  </si>
  <si>
    <t>Грунтовка потолка против плесени, биозащита по дереву и камню PIROTEX</t>
  </si>
  <si>
    <t>Демонтаж шпаклевки с потолка</t>
  </si>
  <si>
    <t>Отделка потолка. Лестница в осях: Ж-К/2-4</t>
  </si>
  <si>
    <t>Оштукатуривание стен, толщиной до 60мм, Штукатурка гипсовая Ротбанд КНАУФ</t>
  </si>
  <si>
    <t>Грунтовка стен и колонн грунтовкой Бетоноконтакт</t>
  </si>
  <si>
    <t>Грунтовка стен против плесени, биозащита по дереву и камню PIROTEX</t>
  </si>
  <si>
    <t>Демонтаж плинтуса из плитки</t>
  </si>
  <si>
    <t>Демонтаж штукатурки со стен, колонн</t>
  </si>
  <si>
    <t>Отделка стен. Лестница в осях: Ж-К/2-4</t>
  </si>
  <si>
    <t xml:space="preserve">Устройство отверстий в плитах перекрытия при помощи алмазной резки. </t>
  </si>
  <si>
    <t>Установка наружных решёток АРН 1000х1500h, Арктос</t>
  </si>
  <si>
    <t>м.куб.</t>
  </si>
  <si>
    <t>Устройство кирпичных стен  (форкамеры). Кирпич полнотелый рядовой М150 250х120х65. ГК «Объединенные кирпичные заводы Смоленска»</t>
  </si>
  <si>
    <t>Изготовление и монтаж металлических лестниц. Сварная металлическая лестница. Окраска по RAL</t>
  </si>
  <si>
    <t>Кровля</t>
  </si>
  <si>
    <t>Монтаж лючков ревизии в ГКЛ потолках. 600х600мм Аспирин Стандарт - (Revizor)</t>
  </si>
  <si>
    <t>Потолки</t>
  </si>
  <si>
    <t>Выравнивание пола в местах установки опор фальшпола, устройство площадок из цементно-песчаной смеси. Высотой до 50мм. Выполняется смесью Пескобетон М-300 БРИС (ЗАО "Вилис МК")</t>
  </si>
  <si>
    <t xml:space="preserve">Устройство отверстий в плитах перекрытия для стояков канализации при помощи алмазной резки. </t>
  </si>
  <si>
    <t>Демонтаж шпатлевки</t>
  </si>
  <si>
    <t>Демонтаж штукатурки стен</t>
  </si>
  <si>
    <t>Демонтаж ГКЛ перегородок</t>
  </si>
  <si>
    <t>Изготовление и монтаж подоконника из ПВХ 6000х350мм Мастер Пласт</t>
  </si>
  <si>
    <t>Стены и перегородки</t>
  </si>
  <si>
    <t>Раздел</t>
  </si>
  <si>
    <t>Устройство гидроизоляции примыканий кровли к вертикальным поверхностям
- Сухая смесь Пескобетон М-300 Русеан (40кг.)
- Праймер битумный №01 ТЕХНОНИКОЛЬ (20л)
- Гидроизоляционный материал ТЕХНОНИКОЛЬ Техноэласт ЭКП 1х10м серый</t>
  </si>
  <si>
    <t>Устройство праймера битумного №01 ТЕХНОНИКОЛЬ (20л)</t>
  </si>
  <si>
    <t>Устройство первого гидроизоляционного слоя ТЕХНОНИКОЛЬ УНИФЛЕКС ЭПП 1х10м</t>
  </si>
  <si>
    <t>Кровля на отметке +16,800</t>
  </si>
  <si>
    <t>Устройство кровли на форкамеру из оцинкованной стали</t>
  </si>
  <si>
    <t>Установка перемычки над проёмом, уголок равнополочный 50х50х5</t>
  </si>
  <si>
    <t>Оштукатуривание парапетов, толщиной 20мм, КНАУФ Грюндбанд</t>
  </si>
  <si>
    <t>Устройство прохода ливнестока через парапет ограждения кровли с герметизацией примыканий</t>
  </si>
  <si>
    <t>Изготовление и монтаж защитных сливов из оцинкованного листа шириной до 500 мм.</t>
  </si>
  <si>
    <t>Гравийная засыпка</t>
  </si>
  <si>
    <t>Монтаж водоприемных воронок Д110 Технониколь</t>
  </si>
  <si>
    <t>Демонтаж водоприёмных воронок</t>
  </si>
  <si>
    <t>Кровля на отметке +13,000</t>
  </si>
  <si>
    <t>Монтаж дверей в помещение санузел
Дверь глухая деревянная 2480х800 в проем. Способ открывания: распашная. Число полотен: одностворчатая. Полотно: с сотовым заполнением (40 мм), крашеное. Цвет: RAL Наличие четверти на полотне: нет. Коробка: алюминиевая скрытая. Цвет: RAL Фурнитура: замок AGB ME B01103/50.34, ручка нажимная  и накладка Hafele Sandra, цилиндр, петли FreeStyle, ограничитель DS-0014. Цвет фурнитуры: матовая нержавеющая сталь.</t>
  </si>
  <si>
    <t xml:space="preserve">Монтаж дверей скрытого монтажа
Дверь глухая деревянная 2480х900 в проем. Способ открывания: распашная. Число полотен: одностворчатая. Полотно: с сотовым заполнением (57 мм), крашеное. Цвет: RAL в цвет отделки стен Наличие четверти на полотне: есть. Коробка: алюминиевая скрытая. Цвет: RAL в цвет отделки стен, Фурнитура: замок AGB ME B01103/50.34, ручка нажимная  и накладка Hafele Sandra, цилиндр, ограничитель DS-0014, скрытые петли Kubica K27 (4 шт.), </t>
  </si>
  <si>
    <t>4 этаж</t>
  </si>
  <si>
    <t xml:space="preserve">Монтаж закладной коробки скрытого монтажа, заделка, навеска дверей скрытого монтажа
Дверь глухая деревянная 2480х900 в проем. Способ открывания: распашная. Число полотен: одностворчатая. Полотно: с сотовым заполнением (57 мм), крашеное. Цвет: RAL в цвет отделки стен Наличие четверти на полотне: есть. Коробка: алюминиевая скрытая. Цвет: RAL в цвет отделки стен, Фурнитура: замок AGB ME B01103/50.34, ручка нажимная  и накладка Hafele Sandra, цилиндр, ограничитель DS-0014, скрытые петли Kubica K27 (4 шт.), </t>
  </si>
  <si>
    <t>3 этаж</t>
  </si>
  <si>
    <t>Монтаж закладной коробки скрытого монтажа, заделка, навеска дверей скрытого монтажа.
Дверь глухая деревянная 2480х900 в проем. Способ открывания: распашная. Число полотен: одностворчатая. Полотно: с сотовым заполнением (57 мм), крашеное. Цвет: RAL в цвет отделки стен Наличие четверти на полотне: есть. Коробка: алюминиевая скрытая. Цвет: RAL в цвет отделки стен, Фурнитура: замок AGB ME B01103/50.34, ручка нажимная  и накладка Hafele Sandra, цилиндр, ограничитель DS-0014, скрытые петли Kubica K27 (4 шт.)</t>
  </si>
  <si>
    <t>2 этаж</t>
  </si>
  <si>
    <t>Монтаж дверей в помещение санузел</t>
  </si>
  <si>
    <t>Монтаж закладной коробки скрытого монтажа, заделка, навеска дверей скрытого монтажа</t>
  </si>
  <si>
    <t>1 этаж</t>
  </si>
  <si>
    <t>Окраска потолка в 2 слоя, краска Parad W100</t>
  </si>
  <si>
    <t>Расчистка потолка от старой краски</t>
  </si>
  <si>
    <t>Устройство ПВХ плинтуса, 3м. IDEAL с кабельканалом КОМФОРТ</t>
  </si>
  <si>
    <t>Укладка ковровой плитки INTERFACE Неuga 727 Pistacchio, размер сегмента 500х500
- Клей для ковровых покрытий 541 Eurofix Anti Slip Водно-дисперсионная фиксация</t>
  </si>
  <si>
    <t>Укладка ковровой плитки Forbo, Layout Outline 2120 Apple, размер сегмента 500х500
- Клей для ковровых покрытий 541 Eurofix Anti Slip Водно-дисперсионная фиксация</t>
  </si>
  <si>
    <t>Укладка ковровой плитки Forbo, Tessera, Create space 1, 1815 Hemalite, размер сегмента 500х500
- Клей для ковровых покрытий 541 Eurofix Anti Slip Водно-дисперсионная фиксация</t>
  </si>
  <si>
    <t xml:space="preserve">Укладка керамогранитной /керамической плитки, керамогранит технический 300 х 300 Тип 2 цвет серый, Kerama Marazzi 300х300мм SG910000N Гилфорд серый
- Клей для керамической плитки и керамогранита Базакас АС10 Стройбриг </t>
  </si>
  <si>
    <t xml:space="preserve">Укладка керамогранитной /керамической плитки, керамогранит технический 300 х 300 Тип 1 цвет серый, Kerama Marazzi 300х300мм SG910000N Гилфорд серый
- Клей для керамической плитки и керамогранита Базакас АС10 Стройбриг </t>
  </si>
  <si>
    <t xml:space="preserve">Укладка шестигранной керамогранитной /керамической плитки гексагон FAP Ceramiche / коллекция Firenze Hexagon / Blanco 250 х 216, цвет светло-серый
- Клей для керамической плитки и керамогранита Базакас АС10 Стройбриг </t>
  </si>
  <si>
    <t xml:space="preserve">Укладка шестигранной керамогранитной /керамической плитки гексагон FAP Ceramiche / коллекция Firenze Hexagon / Nero 250 х 216, цвет темно-серый
- Клей для керамической плитки и керамогранита Базакас АС10 Стройбриг </t>
  </si>
  <si>
    <t xml:space="preserve">Укладка шестигранной керамогранитной /керамической плитки гексагон Savoia / коллекция Domus / Esagone SABBIA 400 х 346, цвет светло-серый
- Клей для керамической плитки и керамогранита Базакас АС10 Стройбриг </t>
  </si>
  <si>
    <t xml:space="preserve">Укладка шестигранной керамогранитной /керамической плитки гексагон Savoia / коллекция Domus / Esagone NERO 400 х 346, цвет темно-серый
- Клей для керамической плитки и керамогранита Базакас АС10 Стройбриг </t>
  </si>
  <si>
    <t>Монтаж сборной конструкции фальшпола</t>
  </si>
  <si>
    <t>Гидроизоляция полов, обмазочная, Флэхендихт КНАУФ, включая подготовку поверхности, проклейку швов, заведение на стены, примыкания</t>
  </si>
  <si>
    <t>Устройство цементно-песчаной стяжки 40мм, Пескобетон М-300 Русеан</t>
  </si>
  <si>
    <t>Армирование, укладка стальной сетки 100х100/4,0мм</t>
  </si>
  <si>
    <t>Устройство черновой стяжки толщиной до 300мм с наполнителем керамзит фракцией 10-20мм
- Сухая смесь Пескобетон М-300 Русеан (40кг.)</t>
  </si>
  <si>
    <t>Грунтовка полов грунтовкой Бетоноконтакт</t>
  </si>
  <si>
    <t xml:space="preserve">Облицовка стен керамической плиткой CE.SI / MATT 150x150 мм, цвет белый
- Клей для керамической плитки и керамогранита Базакас АС10 Стройбриг </t>
  </si>
  <si>
    <t>Окраска стен в 2 слоя, краска матовая моющаяся Parad W100, RAL 7035</t>
  </si>
  <si>
    <t>Окраска стен в 2 слоя, краска матовая моющаяся Parad W100, RAL 7021</t>
  </si>
  <si>
    <t>Окраска стен в 2 слоя, краска матовая моющаяся Parad W100, RAL 7040</t>
  </si>
  <si>
    <t>Окраска стен в 2 слоя, краска матовая моющаяся Parad W100, NCS S 3020-G20Y</t>
  </si>
  <si>
    <t>Окраска стен в 2 слоя, краска матовая моющаяся Parad W100, RAL 6032</t>
  </si>
  <si>
    <t>Оклейка стен виниловыми обоями (декоративными), Marburg 80759, флизелин, плотность 200 г/м2, 1,06х2
- Клей для стеклообоев Пуфас (Pufas, готовый)</t>
  </si>
  <si>
    <t>Грунтовка, ПУФАС Decoself A15</t>
  </si>
  <si>
    <t>Шпатлевка прямолинейных откосов шириной до 300мм, Вебер Ветонит "ЛР+"</t>
  </si>
  <si>
    <t>Установка перфорированного уголка</t>
  </si>
  <si>
    <t>Шпатлевка стен Вебер Ветонит «ЛР+» (прямая поверхность) под обои</t>
  </si>
  <si>
    <t xml:space="preserve"> Проклейка серпянкой швов ГКЛ, шпатлевка швов и мест креплений КНАУФ Фуген (25кг)</t>
  </si>
  <si>
    <t>Грунтовка стен грунтовкой Ceresit СТ 17</t>
  </si>
  <si>
    <t>Монтаж фриза высотой 700мм 1слой ГКЛ с двух сторон, ПН/ПС-75, со звукоизоляцией, дополнительными каркасами, толщиной 100мм</t>
  </si>
  <si>
    <t>Заполнение перегородок минплитой 75мм (базальтовый утеплитель Техновент Стандарт 1200х600х50мм ТЕХНОНИКОЛЬ)</t>
  </si>
  <si>
    <t>Монтаж перегородки из ГКЛ КНАУФ с обшивкой в 2 слоя с одной стороны и с обшивкой 1 слой ГКЛ и 1 слой фанеры с другой стороны без учета шумоизоляции, толщиной 125мм (тип 5)
- Профиль направляющий ПН-4 75х40 КНАУФ (3м)
- Профиль стоечный ПС-4 75х50 КНАУФ (3м)</t>
  </si>
  <si>
    <t>Монтаж перегородки из ГКЛ КНАУФ с обшивкой в 1 слой с каждой стороны без учета шумоизоляции, толщиной 100мм
- Профиль направляющий ПН-4 75х40 КНАУФ (3м)
- Профиль стоечный ПС-4 75х50 КНАУФ (3м)</t>
  </si>
  <si>
    <t>Монтаж перегородки из ГКЛ КНАУФ с обшивкой в 2 слоя с каждой стороны без учета шумоизоляции, толщиной 125мм (тип 4)
- Профиль направляющий ПН-4 75х40 КНАУФ (3м)
- Профиль стоечный ПС-4 75х50 КНАУФ (3м)</t>
  </si>
  <si>
    <t>Штукатурка стен и колонн по маякам Ротбанд КНАУФ (30кг)</t>
  </si>
  <si>
    <t>Шпатлевка потолка, Вебер Ветонит «ЛР+»</t>
  </si>
  <si>
    <t>Проклейка серпянкой швов потолка ГКЛ, шпатлевка швов и мест креплений</t>
  </si>
  <si>
    <t>Грунтовка потолка грунтовкой ПУФАС Decoself A15</t>
  </si>
  <si>
    <t>Устройство одноуровневого потолка из ГКЛ КНАУФ
- Профиль потолочный направляющий ППН 28х27 (3м) КНАУФ
- Профиль потолочный ПП 60х27 (3м)  КНАУФ</t>
  </si>
  <si>
    <t>Штукатурка потолка гипсовой смесью Ротбанд КНАУФ по сетке и по маякам с предварительной зачисткой поверхности</t>
  </si>
  <si>
    <t>Укладка ковровой плитки Forbo, ТСТ 5689/4, размер сегмента 500х500
- Клей для ковровых покрытий 541 Eurofix Anti Slip Водно-дисперсионная фиксация</t>
  </si>
  <si>
    <t>Устройство обшивки ТИП-2, МДФ рейки - КМ2, сечение рейки 50х20мм, цвет желтый RAL 1021, h=965мм</t>
  </si>
  <si>
    <t>Устройство обшивки ТИП-2, МДФ рейки - КМ2, сечение рейки 50х20мм, цвет белый RAL 9003, h=965мм</t>
  </si>
  <si>
    <t>Устройство обшивки ТИП-2, МДФ рейки - КМ2, сечение рейки 50х20мм, цвет черный RAL 7021, h=965мм</t>
  </si>
  <si>
    <t>Окраска стен в 2 слоя, краска матовая моющаяся Parad W100, RAL 1021</t>
  </si>
  <si>
    <t>Шпатлевка стен (криволинейная поверхность) под обои Вебер Ветонит «ЛР+»</t>
  </si>
  <si>
    <t>Монтаж криволинейной перегородки из ГКЛ с обшивкой в 2 слоя с одной стороны и с обшивкой 1 слой ГКЛ и 1 слой фанеры с другой стороны без учета шумоизоляции, толщиной 100мм</t>
  </si>
  <si>
    <t>Демонтаж штукатурки с потолка</t>
  </si>
  <si>
    <t xml:space="preserve">Укладка ковровой плитки INTERFACE Неuga 727 Pistacchio, размер сегмента 500х500
- Клей для ковровых покрытий 541 Eurofix Anti Slip Водно-дисперсионная фиксация </t>
  </si>
  <si>
    <t xml:space="preserve">Укладка ковровой плитки Forbo, Layout Outline 2120 Apple, размер сегмента 500х500
- Клей для ковровых покрытий 541 Eurofix Anti Slip Водно-дисперсионная фиксация </t>
  </si>
  <si>
    <t xml:space="preserve">Укладка ковровой плитки Forbo, Tessera, Create space 1, 1815 Hemalite, размер сегмента 500х500
- Клей для ковровых покрытий 541 Eurofix Anti Slip Водно-дисперсионная фиксация </t>
  </si>
  <si>
    <t>Устройство обшивки ТИП-3 (рейки в skype-переговорных), МДФ рейки, сечение рейки 200х15мм, покраска в цвет черный RAL 7021, h=2600мм</t>
  </si>
  <si>
    <t>Устройство обшивки ТИП-2, МДФ рейки - КМ2, сечение рейки 50х20мм, цвет салатовый NCS S 2040-G60Y, h=965мм</t>
  </si>
  <si>
    <t>Устройство обшивки ТИП-2, МДФ рейки - КМ2, сечение рейки 50х20мм, цвет оливковый NCS S 3020-G20Y, h=965мм</t>
  </si>
  <si>
    <t>Устройство обшивки ТИП-2, МДФ рейки - КМ2, сечение рейки 50х20мм, цвет темно-зеленый NCS S 6020-B90G, h=965мм</t>
  </si>
  <si>
    <t>Устройство обшивки ТИП-2, МДФ рейки - КМ2, сечение рейки 50х20мм, цвет зеленый RAL 6032, h=965мм</t>
  </si>
  <si>
    <t>Окраска стен в 2 слоя, краска матовая моющаяся Parad W100, NCS S 2040-G60Y</t>
  </si>
  <si>
    <t>Обшивка существующих стен и откосов  ГКЛ КНАУФ с обшивкой в 2 слоя , толщиной 52мм
- Профиль направляющий ПН-4 60х27 КНАУФ (3м)
- Профиль стоечный ПС-4 28х27 КНАУФ (3м)</t>
  </si>
  <si>
    <t>ИТОГО по Разделу 7</t>
  </si>
  <si>
    <t>Установка закладных из фанеры в подвесном потолке</t>
  </si>
  <si>
    <t>Реставрация существующего покрытия: мрамор (без учета стоимости камня). StoneTime. Клеевой состав - LITOKOL K-55. Заделка швов - 2-х компонентным клеем AKEMI AKEPOX 5010. Для переполировки камня используется универсальный магнезиальный инструмент для полировки любых видов мягких пород камня с креплением Cassani номер 24,30,60. Кристализатор - KlindexPolish KP92. для блеска используется мыло Cassani</t>
  </si>
  <si>
    <t>Укладка ковровой плитки INTERFACE Неuga 727 672740 Real Blue, размер сегмента 500х500
- Клей для ковровых покрытий 541 Eurofix Anti Slip Водно-дисперсионная фиксация</t>
  </si>
  <si>
    <t>Укладка ковровой плитки Forbo, Tessera, Create space 1, 1816 lithium, размер сегмента 500х500
- Клей для ковровых покрытий 541 Eurofix Anti Slip Водно-дисперсионная фиксация</t>
  </si>
  <si>
    <t>Укладка ковровой плитки Forbo, Tessera, Create space 1, 1813 nickel, размер сегмента 500х500
- Клей для ковровых покрытий 541 Eurofix Anti Slip Водно-дисперсионная фиксация</t>
  </si>
  <si>
    <t>Устройство обшивки ТИП-2, МДФ рейки - КМ2, сечение рейки 50х20мм, цвет голубой NCS S 2050-B, h=965мм</t>
  </si>
  <si>
    <t>Устройство обшивки ТИП-2, МДФ рейки - КМ2, сечение рейки 50х20мм, цвет синий RAL 5017, h=965мм</t>
  </si>
  <si>
    <t>Окраска стен в 2 слоя, краска матовая моющаяся Parad W100, NCS S 2050-B</t>
  </si>
  <si>
    <t>Окраска стен в 2 слоя, краска матовая моющаяся Parad W100, , RAL 5017</t>
  </si>
  <si>
    <t>Шпатлевка стен (криволинейная поверхность) под обои</t>
  </si>
  <si>
    <t>Проклейка серпянкой швов ГКЛ, шпатлевка швов и мест креплений КНАУФ Фуген (25кг)</t>
  </si>
  <si>
    <t>Устройство стен из газобетонных блоков Д500, 600х250х150мм</t>
  </si>
  <si>
    <t>ИТОГО по Разделу 6</t>
  </si>
  <si>
    <t>ИТОГО по Разделу 5</t>
  </si>
  <si>
    <t>ИТОГО по Разделу 4</t>
  </si>
  <si>
    <t>ИТОГО по Разделу 3</t>
  </si>
  <si>
    <t>фильтр</t>
  </si>
  <si>
    <t>шифр строки</t>
  </si>
  <si>
    <t>Примечания</t>
  </si>
  <si>
    <t>Ст-сть 
мат-в, руб.
в т.ч. НДС 18%</t>
  </si>
  <si>
    <t>Ст-сть 
работ, руб.
в т.ч. НДС 18%</t>
  </si>
  <si>
    <t>Цена 
за ед. изм.,
 руб. с НДС</t>
  </si>
  <si>
    <t>Кол-во</t>
  </si>
  <si>
    <t>Ед. изм.</t>
  </si>
  <si>
    <t>Наименование работ</t>
  </si>
  <si>
    <t>№ п/п</t>
  </si>
  <si>
    <t>ИТОГО по Разделу 1</t>
  </si>
  <si>
    <t>ИТОГО по Разделу 2</t>
  </si>
  <si>
    <t>Стоимость работ (без учёта стоимости материалов)</t>
  </si>
  <si>
    <t>от ________________г.</t>
  </si>
  <si>
    <t>Наименование организации</t>
  </si>
  <si>
    <t>Итого
ст-ть (работ), руб. в т.ч. НДС 18%</t>
  </si>
  <si>
    <t xml:space="preserve">Сметный расчет стоимости работ </t>
  </si>
  <si>
    <t>(без учёта материалов)</t>
  </si>
  <si>
    <t>Раздел 1.  Строительно-монтажные работы "1 этаж"</t>
  </si>
  <si>
    <t>Раздел 2.  Строительно-монтажные работы "2 этаж"</t>
  </si>
  <si>
    <t>Раздел 3.  Строительно-монтажные работы "3 этаж"</t>
  </si>
  <si>
    <t>Раздел 4.  Строительно-монтажные работы "4 этаж"</t>
  </si>
  <si>
    <t>Раздел 5.  Установка дверей</t>
  </si>
  <si>
    <t>Раздел 6.  Ремонт кровли</t>
  </si>
  <si>
    <t>Раздел 7.  Дополнительные работы</t>
  </si>
  <si>
    <t>Итого стоимость работ (без учёта стоимости материала):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</si>
</sst>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5" tint="-0.249977111117893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 Cyr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0" borderId="0">
      <alignment horizontal="left"/>
    </xf>
    <xf numFmtId="0" fontId="1" fillId="0" borderId="0"/>
  </cellStyleXfs>
  <cellXfs count="84">
    <xf numFmtId="0" fontId="0" fillId="0" borderId="0" xfId="0"/>
    <xf numFmtId="0" fontId="2" fillId="0" borderId="0" xfId="1" applyFont="1" applyAlignment="1"/>
    <xf numFmtId="0" fontId="3" fillId="0" borderId="0" xfId="1" applyFont="1" applyAlignment="1">
      <alignment vertical="center"/>
    </xf>
    <xf numFmtId="4" fontId="6" fillId="2" borderId="2" xfId="1" applyNumberFormat="1" applyFont="1" applyFill="1" applyBorder="1" applyAlignment="1">
      <alignment vertical="center"/>
    </xf>
    <xf numFmtId="4" fontId="6" fillId="2" borderId="2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left" vertical="center" shrinkToFit="1"/>
    </xf>
    <xf numFmtId="4" fontId="2" fillId="0" borderId="0" xfId="1" applyNumberFormat="1" applyFont="1" applyAlignment="1"/>
    <xf numFmtId="4" fontId="10" fillId="2" borderId="7" xfId="1" applyNumberFormat="1" applyFont="1" applyFill="1" applyBorder="1" applyAlignment="1">
      <alignment horizontal="right" vertical="center"/>
    </xf>
    <xf numFmtId="4" fontId="10" fillId="2" borderId="7" xfId="2" applyNumberFormat="1" applyFont="1" applyFill="1" applyBorder="1" applyAlignment="1" applyProtection="1">
      <alignment horizontal="right" vertical="center"/>
      <protection hidden="1"/>
    </xf>
    <xf numFmtId="0" fontId="10" fillId="2" borderId="7" xfId="1" applyFont="1" applyFill="1" applyBorder="1" applyAlignment="1">
      <alignment vertical="center"/>
    </xf>
    <xf numFmtId="0" fontId="13" fillId="2" borderId="7" xfId="1" applyFont="1" applyFill="1" applyBorder="1" applyAlignment="1">
      <alignment horizontal="left" vertical="center" wrapText="1"/>
    </xf>
    <xf numFmtId="4" fontId="10" fillId="0" borderId="5" xfId="1" applyNumberFormat="1" applyFont="1" applyBorder="1" applyAlignment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4" fontId="13" fillId="2" borderId="9" xfId="1" applyNumberFormat="1" applyFont="1" applyFill="1" applyBorder="1" applyAlignment="1">
      <alignment vertical="center"/>
    </xf>
    <xf numFmtId="4" fontId="16" fillId="2" borderId="9" xfId="1" applyNumberFormat="1" applyFont="1" applyFill="1" applyBorder="1" applyAlignment="1">
      <alignment vertical="center"/>
    </xf>
    <xf numFmtId="4" fontId="13" fillId="2" borderId="9" xfId="1" applyNumberFormat="1" applyFont="1" applyFill="1" applyBorder="1" applyAlignment="1">
      <alignment horizontal="right" vertical="center"/>
    </xf>
    <xf numFmtId="2" fontId="13" fillId="2" borderId="9" xfId="1" applyNumberFormat="1" applyFont="1" applyFill="1" applyBorder="1" applyAlignment="1">
      <alignment horizontal="left" vertical="center" wrapText="1"/>
    </xf>
    <xf numFmtId="2" fontId="13" fillId="2" borderId="9" xfId="1" applyNumberFormat="1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0" fillId="2" borderId="10" xfId="1" applyFont="1" applyFill="1" applyBorder="1" applyAlignment="1">
      <alignment horizontal="center" vertical="center" wrapText="1"/>
    </xf>
    <xf numFmtId="0" fontId="18" fillId="2" borderId="10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64" fontId="10" fillId="2" borderId="10" xfId="1" applyNumberFormat="1" applyFont="1" applyFill="1" applyBorder="1" applyAlignment="1">
      <alignment horizontal="center" vertical="center" wrapText="1"/>
    </xf>
    <xf numFmtId="164" fontId="18" fillId="2" borderId="10" xfId="1" applyNumberFormat="1" applyFont="1" applyFill="1" applyBorder="1" applyAlignment="1">
      <alignment horizontal="center" vertical="center" wrapText="1"/>
    </xf>
    <xf numFmtId="0" fontId="3" fillId="5" borderId="0" xfId="1" applyNumberFormat="1" applyFont="1" applyFill="1" applyAlignment="1">
      <alignment horizontal="center" vertical="center"/>
    </xf>
    <xf numFmtId="0" fontId="3" fillId="5" borderId="11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11" fillId="4" borderId="3" xfId="1" quotePrefix="1" applyNumberFormat="1" applyFont="1" applyFill="1" applyBorder="1" applyAlignment="1">
      <alignment horizontal="center" vertical="center" wrapText="1"/>
    </xf>
    <xf numFmtId="2" fontId="11" fillId="4" borderId="5" xfId="1" applyNumberFormat="1" applyFont="1" applyFill="1" applyBorder="1" applyAlignment="1">
      <alignment horizontal="left" vertical="center" wrapText="1"/>
    </xf>
    <xf numFmtId="2" fontId="11" fillId="4" borderId="5" xfId="1" applyNumberFormat="1" applyFont="1" applyFill="1" applyBorder="1" applyAlignment="1">
      <alignment horizontal="center" vertical="center"/>
    </xf>
    <xf numFmtId="4" fontId="11" fillId="4" borderId="5" xfId="1" applyNumberFormat="1" applyFont="1" applyFill="1" applyBorder="1" applyAlignment="1">
      <alignment horizontal="right" vertical="center"/>
    </xf>
    <xf numFmtId="2" fontId="11" fillId="4" borderId="5" xfId="1" applyNumberFormat="1" applyFont="1" applyFill="1" applyBorder="1" applyAlignment="1">
      <alignment vertical="center" wrapText="1"/>
    </xf>
    <xf numFmtId="4" fontId="11" fillId="4" borderId="5" xfId="1" applyNumberFormat="1" applyFont="1" applyFill="1" applyBorder="1" applyAlignment="1">
      <alignment horizontal="right" vertical="center" wrapText="1"/>
    </xf>
    <xf numFmtId="2" fontId="11" fillId="4" borderId="5" xfId="1" applyNumberFormat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left" vertical="center" wrapText="1"/>
    </xf>
    <xf numFmtId="4" fontId="11" fillId="0" borderId="5" xfId="1" applyNumberFormat="1" applyFont="1" applyFill="1" applyBorder="1" applyAlignment="1" applyProtection="1">
      <alignment horizontal="right" vertical="center"/>
      <protection locked="0"/>
    </xf>
    <xf numFmtId="3" fontId="5" fillId="5" borderId="11" xfId="1" applyNumberFormat="1" applyFont="1" applyFill="1" applyBorder="1" applyAlignment="1">
      <alignment horizontal="right" vertical="center"/>
    </xf>
    <xf numFmtId="0" fontId="8" fillId="2" borderId="3" xfId="1" quotePrefix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 applyAlignment="1">
      <alignment horizontal="left" vertical="center" shrinkToFit="1"/>
    </xf>
    <xf numFmtId="2" fontId="11" fillId="2" borderId="5" xfId="1" applyNumberFormat="1" applyFont="1" applyFill="1" applyBorder="1" applyAlignment="1">
      <alignment horizontal="left" vertical="center" wrapText="1"/>
    </xf>
    <xf numFmtId="4" fontId="11" fillId="2" borderId="5" xfId="1" applyNumberFormat="1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>
      <alignment vertical="center"/>
    </xf>
    <xf numFmtId="4" fontId="11" fillId="2" borderId="5" xfId="1" applyNumberFormat="1" applyFont="1" applyFill="1" applyBorder="1" applyAlignment="1">
      <alignment vertical="center"/>
    </xf>
    <xf numFmtId="4" fontId="3" fillId="2" borderId="5" xfId="1" applyNumberFormat="1" applyFont="1" applyFill="1" applyBorder="1" applyAlignment="1">
      <alignment horizontal="right" vertical="center"/>
    </xf>
    <xf numFmtId="2" fontId="10" fillId="2" borderId="5" xfId="1" applyNumberFormat="1" applyFont="1" applyFill="1" applyBorder="1" applyAlignment="1">
      <alignment horizontal="left" vertical="center"/>
    </xf>
    <xf numFmtId="2" fontId="11" fillId="2" borderId="5" xfId="1" applyNumberFormat="1" applyFont="1" applyFill="1" applyBorder="1" applyAlignment="1">
      <alignment vertical="center"/>
    </xf>
    <xf numFmtId="2" fontId="11" fillId="2" borderId="5" xfId="1" applyNumberFormat="1" applyFont="1" applyFill="1" applyBorder="1" applyAlignment="1">
      <alignment horizontal="center" vertical="center" wrapText="1"/>
    </xf>
    <xf numFmtId="4" fontId="11" fillId="2" borderId="5" xfId="1" applyNumberFormat="1" applyFont="1" applyFill="1" applyBorder="1" applyAlignment="1">
      <alignment horizontal="right" vertical="center" wrapText="1"/>
    </xf>
    <xf numFmtId="0" fontId="10" fillId="2" borderId="5" xfId="1" applyFont="1" applyFill="1" applyBorder="1" applyAlignment="1">
      <alignment horizontal="left" vertical="center" shrinkToFit="1"/>
    </xf>
    <xf numFmtId="4" fontId="11" fillId="2" borderId="5" xfId="1" applyNumberFormat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/>
    </xf>
    <xf numFmtId="0" fontId="10" fillId="2" borderId="5" xfId="1" quotePrefix="1" applyFont="1" applyFill="1" applyBorder="1" applyAlignment="1">
      <alignment horizontal="left" vertical="center" shrinkToFit="1"/>
    </xf>
    <xf numFmtId="0" fontId="8" fillId="2" borderId="12" xfId="1" quotePrefix="1" applyNumberFormat="1" applyFont="1" applyFill="1" applyBorder="1" applyAlignment="1">
      <alignment horizontal="center" vertical="center"/>
    </xf>
    <xf numFmtId="0" fontId="21" fillId="5" borderId="0" xfId="1" applyFont="1" applyFill="1" applyAlignment="1">
      <alignment vertical="center"/>
    </xf>
    <xf numFmtId="4" fontId="20" fillId="5" borderId="0" xfId="1" applyNumberFormat="1" applyFont="1" applyFill="1" applyAlignment="1">
      <alignment horizontal="right" vertical="center" wrapText="1"/>
    </xf>
    <xf numFmtId="0" fontId="19" fillId="5" borderId="0" xfId="1" applyNumberFormat="1" applyFont="1" applyFill="1" applyBorder="1" applyAlignment="1">
      <alignment vertical="center"/>
    </xf>
    <xf numFmtId="0" fontId="2" fillId="0" borderId="0" xfId="1" applyFont="1" applyAlignment="1" applyProtection="1">
      <protection locked="0"/>
    </xf>
    <xf numFmtId="4" fontId="20" fillId="5" borderId="0" xfId="1" applyNumberFormat="1" applyFont="1" applyFill="1" applyAlignment="1">
      <alignment horizontal="right" vertical="center"/>
    </xf>
    <xf numFmtId="0" fontId="25" fillId="5" borderId="0" xfId="1" applyFont="1" applyFill="1" applyAlignment="1">
      <alignment horizontal="center" vertical="top"/>
    </xf>
    <xf numFmtId="4" fontId="19" fillId="5" borderId="11" xfId="1" applyNumberFormat="1" applyFont="1" applyFill="1" applyBorder="1" applyAlignment="1">
      <alignment horizontal="right" vertical="center"/>
    </xf>
    <xf numFmtId="0" fontId="19" fillId="5" borderId="0" xfId="1" applyNumberFormat="1" applyFont="1" applyFill="1" applyBorder="1" applyAlignment="1">
      <alignment horizontal="right" vertical="center"/>
    </xf>
    <xf numFmtId="0" fontId="19" fillId="5" borderId="0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8" fillId="2" borderId="16" xfId="1" quotePrefix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4" fontId="13" fillId="2" borderId="8" xfId="1" applyNumberFormat="1" applyFont="1" applyFill="1" applyBorder="1" applyAlignment="1">
      <alignment vertical="center"/>
    </xf>
    <xf numFmtId="4" fontId="11" fillId="4" borderId="4" xfId="1" applyNumberFormat="1" applyFont="1" applyFill="1" applyBorder="1" applyAlignment="1" applyProtection="1">
      <alignment horizontal="right" vertical="center"/>
      <protection hidden="1"/>
    </xf>
    <xf numFmtId="4" fontId="3" fillId="2" borderId="4" xfId="1" applyNumberFormat="1" applyFont="1" applyFill="1" applyBorder="1" applyAlignment="1" applyProtection="1">
      <alignment horizontal="right" vertical="center"/>
      <protection hidden="1"/>
    </xf>
    <xf numFmtId="4" fontId="10" fillId="2" borderId="4" xfId="1" applyNumberFormat="1" applyFont="1" applyFill="1" applyBorder="1" applyAlignment="1" applyProtection="1">
      <alignment vertical="center"/>
      <protection hidden="1"/>
    </xf>
    <xf numFmtId="4" fontId="11" fillId="2" borderId="4" xfId="1" applyNumberFormat="1" applyFont="1" applyFill="1" applyBorder="1" applyAlignment="1" applyProtection="1">
      <alignment vertical="center"/>
      <protection hidden="1"/>
    </xf>
    <xf numFmtId="4" fontId="11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3" fillId="2" borderId="4" xfId="1" applyNumberFormat="1" applyFont="1" applyFill="1" applyBorder="1" applyAlignment="1" applyProtection="1">
      <alignment vertical="center"/>
      <protection hidden="1"/>
    </xf>
    <xf numFmtId="0" fontId="26" fillId="0" borderId="0" xfId="1" applyFont="1" applyAlignment="1" applyProtection="1">
      <protection locked="0"/>
    </xf>
    <xf numFmtId="0" fontId="27" fillId="5" borderId="11" xfId="1" applyNumberFormat="1" applyFont="1" applyFill="1" applyBorder="1" applyAlignment="1">
      <alignment horizontal="right" vertical="center"/>
    </xf>
    <xf numFmtId="4" fontId="13" fillId="2" borderId="17" xfId="1" applyNumberFormat="1" applyFont="1" applyFill="1" applyBorder="1" applyAlignment="1">
      <alignment horizontal="right" vertical="center"/>
    </xf>
    <xf numFmtId="4" fontId="9" fillId="2" borderId="6" xfId="1" applyNumberFormat="1" applyFont="1" applyFill="1" applyBorder="1" applyAlignment="1" applyProtection="1">
      <alignment vertical="center"/>
      <protection hidden="1"/>
    </xf>
  </cellXfs>
  <cellStyles count="10">
    <cellStyle name="Обычный" xfId="0" builtinId="0"/>
    <cellStyle name="Обычный 13 2 2 2 3" xfId="9"/>
    <cellStyle name="Обычный 14 2 3 3" xfId="7"/>
    <cellStyle name="Обычный 2 2" xfId="6"/>
    <cellStyle name="Обычный 2 6" xfId="8"/>
    <cellStyle name="Обычный 4" xfId="1"/>
    <cellStyle name="Обычный 6 18 2 2 3" xfId="5"/>
    <cellStyle name="Обычный 6 18 3 3" xfId="4"/>
    <cellStyle name="Обычный 6 19 15 3" xfId="2"/>
    <cellStyle name="Обычный 6 19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85"/>
  <sheetViews>
    <sheetView tabSelected="1" view="pageBreakPreview" zoomScale="85" zoomScaleNormal="70" zoomScaleSheetLayoutView="85" workbookViewId="0">
      <selection activeCell="F11" sqref="F11"/>
    </sheetView>
  </sheetViews>
  <sheetFormatPr defaultRowHeight="12.75" x14ac:dyDescent="0.2"/>
  <cols>
    <col min="1" max="1" width="7.42578125" style="1" customWidth="1"/>
    <col min="2" max="2" width="70.5703125" style="1" customWidth="1"/>
    <col min="3" max="3" width="8.5703125" style="1" customWidth="1"/>
    <col min="4" max="4" width="11.7109375" style="1" customWidth="1"/>
    <col min="5" max="5" width="13.7109375" style="1" hidden="1" customWidth="1"/>
    <col min="6" max="6" width="13.7109375" style="1" customWidth="1"/>
    <col min="7" max="7" width="18.7109375" style="1" hidden="1" customWidth="1"/>
    <col min="8" max="8" width="23.28515625" style="1" customWidth="1"/>
    <col min="9" max="9" width="27" style="1" hidden="1" customWidth="1"/>
    <col min="10" max="11" width="9.140625" style="1" hidden="1" customWidth="1"/>
    <col min="12" max="12" width="14.7109375" style="1" hidden="1" customWidth="1"/>
    <col min="13" max="13" width="9.42578125" style="1" hidden="1" customWidth="1"/>
    <col min="14" max="14" width="9.140625" style="1" hidden="1" customWidth="1"/>
    <col min="15" max="15" width="13.42578125" style="1" hidden="1" customWidth="1"/>
    <col min="16" max="16" width="9.140625" style="1" hidden="1" customWidth="1"/>
    <col min="17" max="17" width="0" style="1" hidden="1" customWidth="1"/>
    <col min="18" max="16384" width="9.140625" style="1"/>
  </cols>
  <sheetData>
    <row r="1" spans="1:13" ht="20.25" customHeight="1" x14ac:dyDescent="0.25">
      <c r="A1" s="27"/>
      <c r="B1" s="80"/>
      <c r="C1" s="56"/>
      <c r="D1" s="56"/>
      <c r="E1" s="56"/>
      <c r="F1" s="56"/>
      <c r="G1" s="57"/>
      <c r="H1" s="59" t="s">
        <v>158</v>
      </c>
    </row>
    <row r="2" spans="1:13" ht="16.5" customHeight="1" x14ac:dyDescent="0.2">
      <c r="A2" s="27"/>
      <c r="B2" s="61" t="s">
        <v>159</v>
      </c>
      <c r="C2" s="56"/>
      <c r="D2" s="56"/>
      <c r="E2" s="56"/>
      <c r="F2" s="56"/>
      <c r="G2" s="57"/>
      <c r="H2" s="60"/>
    </row>
    <row r="3" spans="1:13" ht="22.5" customHeight="1" x14ac:dyDescent="0.2">
      <c r="A3" s="27"/>
      <c r="B3" s="58"/>
      <c r="C3" s="64" t="s">
        <v>161</v>
      </c>
      <c r="D3" s="63"/>
      <c r="E3" s="58"/>
      <c r="F3" s="58"/>
      <c r="G3" s="58"/>
      <c r="H3" s="60"/>
    </row>
    <row r="4" spans="1:13" ht="28.5" customHeight="1" thickBot="1" x14ac:dyDescent="0.25">
      <c r="A4" s="28"/>
      <c r="B4" s="28"/>
      <c r="C4" s="81" t="s">
        <v>162</v>
      </c>
      <c r="D4" s="28"/>
      <c r="E4" s="28"/>
      <c r="F4" s="28"/>
      <c r="G4" s="39" t="s">
        <v>157</v>
      </c>
      <c r="H4" s="62">
        <f>H284</f>
        <v>0</v>
      </c>
    </row>
    <row r="5" spans="1:13" ht="13.5" thickBot="1" x14ac:dyDescent="0.25"/>
    <row r="6" spans="1:13" ht="57.75" thickBot="1" x14ac:dyDescent="0.25">
      <c r="A6" s="26" t="s">
        <v>154</v>
      </c>
      <c r="B6" s="25" t="s">
        <v>153</v>
      </c>
      <c r="C6" s="25" t="s">
        <v>152</v>
      </c>
      <c r="D6" s="25" t="s">
        <v>151</v>
      </c>
      <c r="E6" s="70" t="s">
        <v>150</v>
      </c>
      <c r="F6" s="25" t="s">
        <v>149</v>
      </c>
      <c r="G6" s="70" t="s">
        <v>148</v>
      </c>
      <c r="H6" s="25" t="s">
        <v>160</v>
      </c>
      <c r="I6" s="70" t="s">
        <v>147</v>
      </c>
      <c r="K6" s="24" t="s">
        <v>146</v>
      </c>
      <c r="L6" s="23"/>
      <c r="M6" s="23"/>
    </row>
    <row r="7" spans="1:13" ht="15" thickBot="1" x14ac:dyDescent="0.25">
      <c r="A7" s="22">
        <v>1</v>
      </c>
      <c r="B7" s="21">
        <v>2</v>
      </c>
      <c r="C7" s="21">
        <v>3</v>
      </c>
      <c r="D7" s="21">
        <v>4</v>
      </c>
      <c r="E7" s="71">
        <v>5</v>
      </c>
      <c r="F7" s="21">
        <v>6</v>
      </c>
      <c r="G7" s="71">
        <v>7</v>
      </c>
      <c r="H7" s="21">
        <v>8</v>
      </c>
      <c r="I7" s="71">
        <v>9</v>
      </c>
      <c r="K7" s="20" t="s">
        <v>145</v>
      </c>
    </row>
    <row r="8" spans="1:13" ht="16.5" thickBot="1" x14ac:dyDescent="0.25">
      <c r="A8" s="82"/>
      <c r="B8" s="18" t="s">
        <v>163</v>
      </c>
      <c r="C8" s="17"/>
      <c r="D8" s="16"/>
      <c r="E8" s="15"/>
      <c r="F8" s="16"/>
      <c r="G8" s="14"/>
      <c r="H8" s="73"/>
      <c r="I8" s="13"/>
      <c r="K8" s="2" t="s">
        <v>44</v>
      </c>
      <c r="M8" s="29">
        <f t="shared" ref="M8:M40" si="0">IF(K8="рсц",M7+1,M7)</f>
        <v>0</v>
      </c>
    </row>
    <row r="9" spans="1:13" ht="15" x14ac:dyDescent="0.2">
      <c r="A9" s="40"/>
      <c r="B9" s="41" t="s">
        <v>43</v>
      </c>
      <c r="C9" s="42"/>
      <c r="D9" s="43"/>
      <c r="E9" s="44"/>
      <c r="F9" s="45"/>
      <c r="G9" s="45"/>
      <c r="H9" s="77"/>
      <c r="I9" s="72"/>
      <c r="K9" s="2" t="s">
        <v>10</v>
      </c>
      <c r="M9" s="29">
        <f t="shared" si="0"/>
        <v>0</v>
      </c>
    </row>
    <row r="10" spans="1:13" ht="15" x14ac:dyDescent="0.2">
      <c r="A10" s="30">
        <f t="shared" ref="A10:A34" si="1">M10</f>
        <v>1</v>
      </c>
      <c r="B10" s="31" t="s">
        <v>140</v>
      </c>
      <c r="C10" s="32" t="s">
        <v>6</v>
      </c>
      <c r="D10" s="33">
        <v>68</v>
      </c>
      <c r="E10" s="33">
        <f t="shared" ref="E10:E34" si="2">F10+G10</f>
        <v>0</v>
      </c>
      <c r="F10" s="38"/>
      <c r="G10" s="33"/>
      <c r="H10" s="74">
        <f t="shared" ref="H10:H34" si="3">E10*D10</f>
        <v>0</v>
      </c>
      <c r="I10" s="66"/>
      <c r="K10" s="2" t="s">
        <v>3</v>
      </c>
      <c r="M10" s="29">
        <f t="shared" si="0"/>
        <v>1</v>
      </c>
    </row>
    <row r="11" spans="1:13" ht="60" x14ac:dyDescent="0.2">
      <c r="A11" s="30">
        <f t="shared" si="1"/>
        <v>2</v>
      </c>
      <c r="B11" s="31" t="s">
        <v>127</v>
      </c>
      <c r="C11" s="32" t="s">
        <v>6</v>
      </c>
      <c r="D11" s="33">
        <v>191.62</v>
      </c>
      <c r="E11" s="33">
        <f t="shared" si="2"/>
        <v>0</v>
      </c>
      <c r="F11" s="38"/>
      <c r="G11" s="33"/>
      <c r="H11" s="74">
        <f t="shared" si="3"/>
        <v>0</v>
      </c>
      <c r="I11" s="66"/>
      <c r="K11" s="2" t="s">
        <v>3</v>
      </c>
      <c r="M11" s="29">
        <f t="shared" si="0"/>
        <v>2</v>
      </c>
    </row>
    <row r="12" spans="1:13" ht="30" x14ac:dyDescent="0.2">
      <c r="A12" s="30">
        <f t="shared" si="1"/>
        <v>3</v>
      </c>
      <c r="B12" s="31" t="s">
        <v>99</v>
      </c>
      <c r="C12" s="32" t="s">
        <v>6</v>
      </c>
      <c r="D12" s="33">
        <v>108</v>
      </c>
      <c r="E12" s="33">
        <f t="shared" si="2"/>
        <v>0</v>
      </c>
      <c r="F12" s="38"/>
      <c r="G12" s="33"/>
      <c r="H12" s="74">
        <f t="shared" si="3"/>
        <v>0</v>
      </c>
      <c r="I12" s="66"/>
      <c r="K12" s="2" t="s">
        <v>3</v>
      </c>
      <c r="M12" s="29">
        <f t="shared" si="0"/>
        <v>3</v>
      </c>
    </row>
    <row r="13" spans="1:13" ht="60" x14ac:dyDescent="0.2">
      <c r="A13" s="30">
        <f t="shared" si="1"/>
        <v>4</v>
      </c>
      <c r="B13" s="31" t="s">
        <v>103</v>
      </c>
      <c r="C13" s="32" t="s">
        <v>6</v>
      </c>
      <c r="D13" s="33">
        <v>525.20000000000005</v>
      </c>
      <c r="E13" s="33">
        <f t="shared" si="2"/>
        <v>0</v>
      </c>
      <c r="F13" s="38"/>
      <c r="G13" s="33"/>
      <c r="H13" s="74">
        <f t="shared" si="3"/>
        <v>0</v>
      </c>
      <c r="I13" s="66"/>
      <c r="K13" s="2" t="s">
        <v>3</v>
      </c>
      <c r="M13" s="29">
        <f t="shared" si="0"/>
        <v>4</v>
      </c>
    </row>
    <row r="14" spans="1:13" ht="60" x14ac:dyDescent="0.2">
      <c r="A14" s="30">
        <f t="shared" si="1"/>
        <v>5</v>
      </c>
      <c r="B14" s="31" t="s">
        <v>102</v>
      </c>
      <c r="C14" s="32" t="s">
        <v>6</v>
      </c>
      <c r="D14" s="33">
        <v>31.92</v>
      </c>
      <c r="E14" s="33">
        <f t="shared" si="2"/>
        <v>0</v>
      </c>
      <c r="F14" s="38"/>
      <c r="G14" s="33"/>
      <c r="H14" s="74">
        <f t="shared" si="3"/>
        <v>0</v>
      </c>
      <c r="I14" s="66"/>
      <c r="K14" s="2" t="s">
        <v>3</v>
      </c>
      <c r="M14" s="29">
        <f t="shared" si="0"/>
        <v>5</v>
      </c>
    </row>
    <row r="15" spans="1:13" ht="45" x14ac:dyDescent="0.2">
      <c r="A15" s="30">
        <f t="shared" si="1"/>
        <v>6</v>
      </c>
      <c r="B15" s="31" t="s">
        <v>116</v>
      </c>
      <c r="C15" s="32" t="s">
        <v>6</v>
      </c>
      <c r="D15" s="33">
        <v>272.08</v>
      </c>
      <c r="E15" s="33">
        <f t="shared" si="2"/>
        <v>0</v>
      </c>
      <c r="F15" s="38"/>
      <c r="G15" s="33"/>
      <c r="H15" s="74">
        <f t="shared" si="3"/>
        <v>0</v>
      </c>
      <c r="I15" s="66"/>
      <c r="K15" s="2" t="s">
        <v>3</v>
      </c>
      <c r="M15" s="29">
        <f t="shared" si="0"/>
        <v>6</v>
      </c>
    </row>
    <row r="16" spans="1:13" ht="75" x14ac:dyDescent="0.2">
      <c r="A16" s="30">
        <f t="shared" si="1"/>
        <v>7</v>
      </c>
      <c r="B16" s="31" t="s">
        <v>101</v>
      </c>
      <c r="C16" s="32" t="s">
        <v>6</v>
      </c>
      <c r="D16" s="33">
        <v>3.6</v>
      </c>
      <c r="E16" s="33">
        <f t="shared" si="2"/>
        <v>0</v>
      </c>
      <c r="F16" s="38"/>
      <c r="G16" s="33"/>
      <c r="H16" s="74">
        <f t="shared" si="3"/>
        <v>0</v>
      </c>
      <c r="I16" s="66"/>
      <c r="K16" s="2" t="s">
        <v>3</v>
      </c>
      <c r="M16" s="29">
        <f t="shared" si="0"/>
        <v>7</v>
      </c>
    </row>
    <row r="17" spans="1:13" ht="30" x14ac:dyDescent="0.2">
      <c r="A17" s="30">
        <f t="shared" si="1"/>
        <v>8</v>
      </c>
      <c r="B17" s="31" t="s">
        <v>100</v>
      </c>
      <c r="C17" s="32" t="s">
        <v>6</v>
      </c>
      <c r="D17" s="35">
        <v>908.88</v>
      </c>
      <c r="E17" s="33">
        <f t="shared" si="2"/>
        <v>0</v>
      </c>
      <c r="F17" s="38"/>
      <c r="G17" s="33"/>
      <c r="H17" s="74">
        <f t="shared" si="3"/>
        <v>0</v>
      </c>
      <c r="I17" s="66"/>
      <c r="K17" s="2" t="s">
        <v>3</v>
      </c>
      <c r="M17" s="29">
        <f t="shared" si="0"/>
        <v>8</v>
      </c>
    </row>
    <row r="18" spans="1:13" ht="15" x14ac:dyDescent="0.2">
      <c r="A18" s="30">
        <f t="shared" si="1"/>
        <v>9</v>
      </c>
      <c r="B18" s="34" t="s">
        <v>98</v>
      </c>
      <c r="C18" s="32" t="s">
        <v>6</v>
      </c>
      <c r="D18" s="33">
        <v>2008.48</v>
      </c>
      <c r="E18" s="33">
        <f t="shared" si="2"/>
        <v>0</v>
      </c>
      <c r="F18" s="38"/>
      <c r="G18" s="33"/>
      <c r="H18" s="74">
        <f t="shared" si="3"/>
        <v>0</v>
      </c>
      <c r="I18" s="66"/>
      <c r="K18" s="2" t="s">
        <v>3</v>
      </c>
      <c r="M18" s="29">
        <f t="shared" si="0"/>
        <v>9</v>
      </c>
    </row>
    <row r="19" spans="1:13" ht="30" x14ac:dyDescent="0.2">
      <c r="A19" s="30">
        <f t="shared" si="1"/>
        <v>10</v>
      </c>
      <c r="B19" s="31" t="s">
        <v>139</v>
      </c>
      <c r="C19" s="32" t="s">
        <v>6</v>
      </c>
      <c r="D19" s="35">
        <v>1120</v>
      </c>
      <c r="E19" s="33">
        <f t="shared" si="2"/>
        <v>0</v>
      </c>
      <c r="F19" s="38"/>
      <c r="G19" s="33"/>
      <c r="H19" s="74">
        <f t="shared" si="3"/>
        <v>0</v>
      </c>
      <c r="I19" s="66"/>
      <c r="K19" s="2" t="s">
        <v>3</v>
      </c>
      <c r="M19" s="29">
        <f t="shared" si="0"/>
        <v>10</v>
      </c>
    </row>
    <row r="20" spans="1:13" ht="15" x14ac:dyDescent="0.2">
      <c r="A20" s="30">
        <f t="shared" si="1"/>
        <v>11</v>
      </c>
      <c r="B20" s="31" t="s">
        <v>96</v>
      </c>
      <c r="C20" s="32" t="s">
        <v>6</v>
      </c>
      <c r="D20" s="35">
        <v>847.92</v>
      </c>
      <c r="E20" s="33">
        <f t="shared" si="2"/>
        <v>0</v>
      </c>
      <c r="F20" s="38"/>
      <c r="G20" s="33"/>
      <c r="H20" s="74">
        <f t="shared" si="3"/>
        <v>0</v>
      </c>
      <c r="I20" s="66"/>
      <c r="K20" s="2" t="s">
        <v>3</v>
      </c>
      <c r="M20" s="29">
        <f t="shared" si="0"/>
        <v>11</v>
      </c>
    </row>
    <row r="21" spans="1:13" ht="15" x14ac:dyDescent="0.2">
      <c r="A21" s="30">
        <f t="shared" si="1"/>
        <v>12</v>
      </c>
      <c r="B21" s="31" t="s">
        <v>138</v>
      </c>
      <c r="C21" s="32" t="s">
        <v>6</v>
      </c>
      <c r="D21" s="33">
        <v>272.08</v>
      </c>
      <c r="E21" s="33">
        <f t="shared" si="2"/>
        <v>0</v>
      </c>
      <c r="F21" s="38"/>
      <c r="G21" s="33"/>
      <c r="H21" s="74">
        <f t="shared" si="3"/>
        <v>0</v>
      </c>
      <c r="I21" s="66"/>
      <c r="K21" s="2" t="s">
        <v>3</v>
      </c>
      <c r="M21" s="29">
        <f t="shared" si="0"/>
        <v>12</v>
      </c>
    </row>
    <row r="22" spans="1:13" ht="15" x14ac:dyDescent="0.2">
      <c r="A22" s="30">
        <f t="shared" si="1"/>
        <v>13</v>
      </c>
      <c r="B22" s="31" t="s">
        <v>95</v>
      </c>
      <c r="C22" s="32" t="s">
        <v>5</v>
      </c>
      <c r="D22" s="33">
        <v>1036</v>
      </c>
      <c r="E22" s="33">
        <f t="shared" si="2"/>
        <v>0</v>
      </c>
      <c r="F22" s="38"/>
      <c r="G22" s="33"/>
      <c r="H22" s="74">
        <f t="shared" si="3"/>
        <v>0</v>
      </c>
      <c r="I22" s="66"/>
      <c r="K22" s="2" t="s">
        <v>3</v>
      </c>
      <c r="M22" s="29">
        <f t="shared" si="0"/>
        <v>13</v>
      </c>
    </row>
    <row r="23" spans="1:13" ht="30" x14ac:dyDescent="0.2">
      <c r="A23" s="30">
        <f t="shared" si="1"/>
        <v>14</v>
      </c>
      <c r="B23" s="31" t="s">
        <v>94</v>
      </c>
      <c r="C23" s="32" t="s">
        <v>5</v>
      </c>
      <c r="D23" s="33">
        <v>38</v>
      </c>
      <c r="E23" s="33">
        <f t="shared" si="2"/>
        <v>0</v>
      </c>
      <c r="F23" s="38"/>
      <c r="G23" s="33"/>
      <c r="H23" s="74">
        <f t="shared" si="3"/>
        <v>0</v>
      </c>
      <c r="I23" s="66"/>
      <c r="K23" s="2" t="s">
        <v>3</v>
      </c>
      <c r="M23" s="29">
        <f t="shared" si="0"/>
        <v>14</v>
      </c>
    </row>
    <row r="24" spans="1:13" ht="15" x14ac:dyDescent="0.2">
      <c r="A24" s="30">
        <f t="shared" si="1"/>
        <v>15</v>
      </c>
      <c r="B24" s="31" t="s">
        <v>137</v>
      </c>
      <c r="C24" s="32" t="s">
        <v>6</v>
      </c>
      <c r="D24" s="33">
        <v>321</v>
      </c>
      <c r="E24" s="33">
        <f t="shared" si="2"/>
        <v>0</v>
      </c>
      <c r="F24" s="38"/>
      <c r="G24" s="33"/>
      <c r="H24" s="74">
        <f t="shared" si="3"/>
        <v>0</v>
      </c>
      <c r="I24" s="66"/>
      <c r="K24" s="2" t="s">
        <v>3</v>
      </c>
      <c r="M24" s="29">
        <f t="shared" si="0"/>
        <v>15</v>
      </c>
    </row>
    <row r="25" spans="1:13" ht="30" x14ac:dyDescent="0.2">
      <c r="A25" s="30">
        <f t="shared" si="1"/>
        <v>16</v>
      </c>
      <c r="B25" s="31" t="s">
        <v>136</v>
      </c>
      <c r="C25" s="32" t="s">
        <v>6</v>
      </c>
      <c r="D25" s="33">
        <v>131</v>
      </c>
      <c r="E25" s="33">
        <f t="shared" si="2"/>
        <v>0</v>
      </c>
      <c r="F25" s="38"/>
      <c r="G25" s="33"/>
      <c r="H25" s="74">
        <f t="shared" si="3"/>
        <v>0</v>
      </c>
      <c r="I25" s="66"/>
      <c r="K25" s="2" t="s">
        <v>3</v>
      </c>
      <c r="M25" s="29">
        <f t="shared" si="0"/>
        <v>16</v>
      </c>
    </row>
    <row r="26" spans="1:13" ht="15" x14ac:dyDescent="0.2">
      <c r="A26" s="30">
        <f t="shared" si="1"/>
        <v>17</v>
      </c>
      <c r="B26" s="31" t="s">
        <v>89</v>
      </c>
      <c r="C26" s="32" t="s">
        <v>6</v>
      </c>
      <c r="D26" s="33">
        <v>912</v>
      </c>
      <c r="E26" s="33">
        <f t="shared" si="2"/>
        <v>0</v>
      </c>
      <c r="F26" s="38"/>
      <c r="G26" s="33"/>
      <c r="H26" s="74">
        <f t="shared" si="3"/>
        <v>0</v>
      </c>
      <c r="I26" s="66"/>
      <c r="K26" s="2" t="s">
        <v>3</v>
      </c>
      <c r="M26" s="29">
        <f t="shared" si="0"/>
        <v>17</v>
      </c>
    </row>
    <row r="27" spans="1:13" ht="15" x14ac:dyDescent="0.2">
      <c r="A27" s="30">
        <f t="shared" si="1"/>
        <v>18</v>
      </c>
      <c r="B27" s="31" t="s">
        <v>88</v>
      </c>
      <c r="C27" s="32" t="s">
        <v>6</v>
      </c>
      <c r="D27" s="33">
        <v>415</v>
      </c>
      <c r="E27" s="33">
        <f t="shared" si="2"/>
        <v>0</v>
      </c>
      <c r="F27" s="38"/>
      <c r="G27" s="33"/>
      <c r="H27" s="74">
        <f t="shared" si="3"/>
        <v>0</v>
      </c>
      <c r="I27" s="66"/>
      <c r="K27" s="2" t="s">
        <v>3</v>
      </c>
      <c r="M27" s="29">
        <f t="shared" si="0"/>
        <v>18</v>
      </c>
    </row>
    <row r="28" spans="1:13" ht="15" x14ac:dyDescent="0.2">
      <c r="A28" s="30">
        <f t="shared" si="1"/>
        <v>19</v>
      </c>
      <c r="B28" s="31" t="s">
        <v>87</v>
      </c>
      <c r="C28" s="32" t="s">
        <v>6</v>
      </c>
      <c r="D28" s="33">
        <v>309</v>
      </c>
      <c r="E28" s="33">
        <f t="shared" si="2"/>
        <v>0</v>
      </c>
      <c r="F28" s="38"/>
      <c r="G28" s="33"/>
      <c r="H28" s="74">
        <f t="shared" si="3"/>
        <v>0</v>
      </c>
      <c r="I28" s="66"/>
      <c r="K28" s="2" t="s">
        <v>3</v>
      </c>
      <c r="M28" s="29">
        <f t="shared" si="0"/>
        <v>19</v>
      </c>
    </row>
    <row r="29" spans="1:13" ht="30" x14ac:dyDescent="0.2">
      <c r="A29" s="30">
        <f t="shared" si="1"/>
        <v>20</v>
      </c>
      <c r="B29" s="31" t="s">
        <v>113</v>
      </c>
      <c r="C29" s="32" t="s">
        <v>5</v>
      </c>
      <c r="D29" s="33">
        <v>30</v>
      </c>
      <c r="E29" s="33">
        <f t="shared" si="2"/>
        <v>0</v>
      </c>
      <c r="F29" s="38"/>
      <c r="G29" s="33"/>
      <c r="H29" s="74">
        <f t="shared" si="3"/>
        <v>0</v>
      </c>
      <c r="I29" s="66"/>
      <c r="K29" s="2" t="s">
        <v>3</v>
      </c>
      <c r="M29" s="29">
        <f t="shared" si="0"/>
        <v>20</v>
      </c>
    </row>
    <row r="30" spans="1:13" ht="30" x14ac:dyDescent="0.2">
      <c r="A30" s="30">
        <f t="shared" si="1"/>
        <v>21</v>
      </c>
      <c r="B30" s="31" t="s">
        <v>112</v>
      </c>
      <c r="C30" s="32" t="s">
        <v>5</v>
      </c>
      <c r="D30" s="33">
        <v>350</v>
      </c>
      <c r="E30" s="33">
        <f t="shared" si="2"/>
        <v>0</v>
      </c>
      <c r="F30" s="38"/>
      <c r="G30" s="33"/>
      <c r="H30" s="74">
        <f t="shared" si="3"/>
        <v>0</v>
      </c>
      <c r="I30" s="66"/>
      <c r="K30" s="2" t="s">
        <v>3</v>
      </c>
      <c r="M30" s="29">
        <f t="shared" si="0"/>
        <v>21</v>
      </c>
    </row>
    <row r="31" spans="1:13" ht="30" x14ac:dyDescent="0.2">
      <c r="A31" s="30">
        <f t="shared" si="1"/>
        <v>22</v>
      </c>
      <c r="B31" s="31" t="s">
        <v>135</v>
      </c>
      <c r="C31" s="32" t="s">
        <v>5</v>
      </c>
      <c r="D31" s="33">
        <v>500</v>
      </c>
      <c r="E31" s="33">
        <f t="shared" si="2"/>
        <v>0</v>
      </c>
      <c r="F31" s="38"/>
      <c r="G31" s="33"/>
      <c r="H31" s="74">
        <f t="shared" si="3"/>
        <v>0</v>
      </c>
      <c r="I31" s="66"/>
      <c r="K31" s="2" t="s">
        <v>3</v>
      </c>
      <c r="M31" s="29">
        <f t="shared" si="0"/>
        <v>22</v>
      </c>
    </row>
    <row r="32" spans="1:13" ht="30" x14ac:dyDescent="0.2">
      <c r="A32" s="30">
        <f t="shared" si="1"/>
        <v>23</v>
      </c>
      <c r="B32" s="31" t="s">
        <v>134</v>
      </c>
      <c r="C32" s="32" t="s">
        <v>5</v>
      </c>
      <c r="D32" s="33">
        <v>100</v>
      </c>
      <c r="E32" s="33">
        <f t="shared" si="2"/>
        <v>0</v>
      </c>
      <c r="F32" s="38"/>
      <c r="G32" s="33"/>
      <c r="H32" s="74">
        <f t="shared" si="3"/>
        <v>0</v>
      </c>
      <c r="I32" s="66"/>
      <c r="K32" s="2" t="s">
        <v>3</v>
      </c>
      <c r="M32" s="29">
        <f t="shared" si="0"/>
        <v>23</v>
      </c>
    </row>
    <row r="33" spans="1:13" ht="30" x14ac:dyDescent="0.2">
      <c r="A33" s="30">
        <f t="shared" si="1"/>
        <v>24</v>
      </c>
      <c r="B33" s="31" t="s">
        <v>121</v>
      </c>
      <c r="C33" s="32" t="s">
        <v>5</v>
      </c>
      <c r="D33" s="33">
        <v>50</v>
      </c>
      <c r="E33" s="33">
        <f t="shared" si="2"/>
        <v>0</v>
      </c>
      <c r="F33" s="38"/>
      <c r="G33" s="33"/>
      <c r="H33" s="74">
        <f t="shared" si="3"/>
        <v>0</v>
      </c>
      <c r="I33" s="66"/>
      <c r="K33" s="2" t="s">
        <v>3</v>
      </c>
      <c r="M33" s="29">
        <f t="shared" si="0"/>
        <v>24</v>
      </c>
    </row>
    <row r="34" spans="1:13" ht="60" x14ac:dyDescent="0.2">
      <c r="A34" s="30">
        <f t="shared" si="1"/>
        <v>25</v>
      </c>
      <c r="B34" s="31" t="s">
        <v>86</v>
      </c>
      <c r="C34" s="32" t="s">
        <v>6</v>
      </c>
      <c r="D34" s="33">
        <v>200</v>
      </c>
      <c r="E34" s="33">
        <f t="shared" si="2"/>
        <v>0</v>
      </c>
      <c r="F34" s="38"/>
      <c r="G34" s="33"/>
      <c r="H34" s="74">
        <f t="shared" si="3"/>
        <v>0</v>
      </c>
      <c r="I34" s="66"/>
      <c r="K34" s="2" t="s">
        <v>3</v>
      </c>
      <c r="M34" s="29">
        <f t="shared" si="0"/>
        <v>25</v>
      </c>
    </row>
    <row r="35" spans="1:13" ht="15" x14ac:dyDescent="0.2">
      <c r="A35" s="40"/>
      <c r="B35" s="41" t="s">
        <v>14</v>
      </c>
      <c r="C35" s="42"/>
      <c r="D35" s="43"/>
      <c r="E35" s="44"/>
      <c r="F35" s="45"/>
      <c r="G35" s="45"/>
      <c r="H35" s="77"/>
      <c r="I35" s="72"/>
      <c r="K35" s="2" t="s">
        <v>10</v>
      </c>
      <c r="M35" s="29">
        <f t="shared" si="0"/>
        <v>25</v>
      </c>
    </row>
    <row r="36" spans="1:13" ht="15" x14ac:dyDescent="0.2">
      <c r="A36" s="30">
        <f t="shared" ref="A36:A51" si="4">M36</f>
        <v>26</v>
      </c>
      <c r="B36" s="34" t="s">
        <v>85</v>
      </c>
      <c r="C36" s="32" t="s">
        <v>6</v>
      </c>
      <c r="D36" s="33">
        <v>52.7</v>
      </c>
      <c r="E36" s="33">
        <f t="shared" ref="E36:E51" si="5">F36+G36</f>
        <v>0</v>
      </c>
      <c r="F36" s="38"/>
      <c r="G36" s="33"/>
      <c r="H36" s="74">
        <f t="shared" ref="H36:H51" si="6">E36*D36</f>
        <v>0</v>
      </c>
      <c r="I36" s="66"/>
      <c r="K36" s="2" t="s">
        <v>3</v>
      </c>
      <c r="M36" s="29">
        <f t="shared" si="0"/>
        <v>26</v>
      </c>
    </row>
    <row r="37" spans="1:13" ht="45" x14ac:dyDescent="0.2">
      <c r="A37" s="30">
        <f t="shared" si="4"/>
        <v>27</v>
      </c>
      <c r="B37" s="31" t="s">
        <v>84</v>
      </c>
      <c r="C37" s="32" t="s">
        <v>6</v>
      </c>
      <c r="D37" s="33">
        <v>52.7</v>
      </c>
      <c r="E37" s="33">
        <f t="shared" si="5"/>
        <v>0</v>
      </c>
      <c r="F37" s="38"/>
      <c r="G37" s="33"/>
      <c r="H37" s="74">
        <f t="shared" si="6"/>
        <v>0</v>
      </c>
      <c r="I37" s="66"/>
      <c r="K37" s="2" t="s">
        <v>3</v>
      </c>
      <c r="M37" s="29">
        <f t="shared" si="0"/>
        <v>27</v>
      </c>
    </row>
    <row r="38" spans="1:13" ht="15" x14ac:dyDescent="0.2">
      <c r="A38" s="30">
        <f t="shared" si="4"/>
        <v>28</v>
      </c>
      <c r="B38" s="34" t="s">
        <v>83</v>
      </c>
      <c r="C38" s="32" t="s">
        <v>6</v>
      </c>
      <c r="D38" s="33">
        <v>52.7</v>
      </c>
      <c r="E38" s="33">
        <f t="shared" si="5"/>
        <v>0</v>
      </c>
      <c r="F38" s="38"/>
      <c r="G38" s="33"/>
      <c r="H38" s="74">
        <f t="shared" si="6"/>
        <v>0</v>
      </c>
      <c r="I38" s="66"/>
      <c r="K38" s="2" t="s">
        <v>3</v>
      </c>
      <c r="M38" s="29">
        <f t="shared" si="0"/>
        <v>28</v>
      </c>
    </row>
    <row r="39" spans="1:13" ht="15" x14ac:dyDescent="0.2">
      <c r="A39" s="30">
        <f t="shared" si="4"/>
        <v>29</v>
      </c>
      <c r="B39" s="31" t="s">
        <v>82</v>
      </c>
      <c r="C39" s="32" t="s">
        <v>6</v>
      </c>
      <c r="D39" s="33">
        <v>52.7</v>
      </c>
      <c r="E39" s="33">
        <f t="shared" si="5"/>
        <v>0</v>
      </c>
      <c r="F39" s="38"/>
      <c r="G39" s="33"/>
      <c r="H39" s="74">
        <f t="shared" si="6"/>
        <v>0</v>
      </c>
      <c r="I39" s="66"/>
      <c r="K39" s="2" t="s">
        <v>3</v>
      </c>
      <c r="M39" s="29">
        <f t="shared" si="0"/>
        <v>29</v>
      </c>
    </row>
    <row r="40" spans="1:13" ht="30" x14ac:dyDescent="0.2">
      <c r="A40" s="30">
        <f t="shared" si="4"/>
        <v>30</v>
      </c>
      <c r="B40" s="34" t="s">
        <v>81</v>
      </c>
      <c r="C40" s="32" t="s">
        <v>6</v>
      </c>
      <c r="D40" s="33">
        <v>52.7</v>
      </c>
      <c r="E40" s="33">
        <f t="shared" si="5"/>
        <v>0</v>
      </c>
      <c r="F40" s="38"/>
      <c r="G40" s="33"/>
      <c r="H40" s="74">
        <f t="shared" si="6"/>
        <v>0</v>
      </c>
      <c r="I40" s="66"/>
      <c r="K40" s="2" t="s">
        <v>3</v>
      </c>
      <c r="M40" s="29">
        <f t="shared" si="0"/>
        <v>30</v>
      </c>
    </row>
    <row r="41" spans="1:13" ht="15" x14ac:dyDescent="0.2">
      <c r="A41" s="30">
        <f t="shared" si="4"/>
        <v>31</v>
      </c>
      <c r="B41" s="31" t="s">
        <v>80</v>
      </c>
      <c r="C41" s="32" t="s">
        <v>6</v>
      </c>
      <c r="D41" s="33">
        <v>1077.9000000000001</v>
      </c>
      <c r="E41" s="33">
        <f t="shared" si="5"/>
        <v>0</v>
      </c>
      <c r="F41" s="38"/>
      <c r="G41" s="33"/>
      <c r="H41" s="74">
        <f t="shared" si="6"/>
        <v>0</v>
      </c>
      <c r="I41" s="66"/>
      <c r="K41" s="2" t="s">
        <v>3</v>
      </c>
      <c r="M41" s="29">
        <f t="shared" ref="M41:M104" si="7">IF(K41="рсц",M40+1,M40)</f>
        <v>31</v>
      </c>
    </row>
    <row r="42" spans="1:13" ht="60" x14ac:dyDescent="0.2">
      <c r="A42" s="30">
        <f t="shared" si="4"/>
        <v>32</v>
      </c>
      <c r="B42" s="31" t="s">
        <v>79</v>
      </c>
      <c r="C42" s="32" t="s">
        <v>6</v>
      </c>
      <c r="D42" s="33">
        <v>71.400000000000006</v>
      </c>
      <c r="E42" s="33">
        <f t="shared" si="5"/>
        <v>0</v>
      </c>
      <c r="F42" s="38"/>
      <c r="G42" s="33"/>
      <c r="H42" s="74">
        <f t="shared" si="6"/>
        <v>0</v>
      </c>
      <c r="I42" s="66"/>
      <c r="K42" s="2" t="s">
        <v>3</v>
      </c>
      <c r="M42" s="29">
        <f t="shared" si="7"/>
        <v>32</v>
      </c>
    </row>
    <row r="43" spans="1:13" ht="60" x14ac:dyDescent="0.2">
      <c r="A43" s="30">
        <f t="shared" si="4"/>
        <v>33</v>
      </c>
      <c r="B43" s="31" t="s">
        <v>78</v>
      </c>
      <c r="C43" s="32" t="s">
        <v>6</v>
      </c>
      <c r="D43" s="33">
        <v>11.5</v>
      </c>
      <c r="E43" s="33">
        <f t="shared" si="5"/>
        <v>0</v>
      </c>
      <c r="F43" s="38"/>
      <c r="G43" s="33"/>
      <c r="H43" s="74">
        <f t="shared" si="6"/>
        <v>0</v>
      </c>
      <c r="I43" s="66"/>
      <c r="K43" s="2" t="s">
        <v>3</v>
      </c>
      <c r="M43" s="29">
        <f t="shared" si="7"/>
        <v>33</v>
      </c>
    </row>
    <row r="44" spans="1:13" ht="75" x14ac:dyDescent="0.2">
      <c r="A44" s="30">
        <f t="shared" si="4"/>
        <v>34</v>
      </c>
      <c r="B44" s="31" t="s">
        <v>77</v>
      </c>
      <c r="C44" s="32" t="s">
        <v>6</v>
      </c>
      <c r="D44" s="33">
        <v>9.5</v>
      </c>
      <c r="E44" s="33">
        <f t="shared" si="5"/>
        <v>0</v>
      </c>
      <c r="F44" s="38"/>
      <c r="G44" s="33"/>
      <c r="H44" s="74">
        <f t="shared" si="6"/>
        <v>0</v>
      </c>
      <c r="I44" s="66"/>
      <c r="K44" s="2" t="s">
        <v>3</v>
      </c>
      <c r="M44" s="29">
        <f t="shared" si="7"/>
        <v>34</v>
      </c>
    </row>
    <row r="45" spans="1:13" ht="75" x14ac:dyDescent="0.2">
      <c r="A45" s="30">
        <f t="shared" si="4"/>
        <v>35</v>
      </c>
      <c r="B45" s="31" t="s">
        <v>76</v>
      </c>
      <c r="C45" s="32" t="s">
        <v>6</v>
      </c>
      <c r="D45" s="33">
        <v>2</v>
      </c>
      <c r="E45" s="33">
        <f t="shared" si="5"/>
        <v>0</v>
      </c>
      <c r="F45" s="38"/>
      <c r="G45" s="33"/>
      <c r="H45" s="74">
        <f t="shared" si="6"/>
        <v>0</v>
      </c>
      <c r="I45" s="66"/>
      <c r="K45" s="2" t="s">
        <v>3</v>
      </c>
      <c r="M45" s="29">
        <f t="shared" si="7"/>
        <v>35</v>
      </c>
    </row>
    <row r="46" spans="1:13" ht="60" x14ac:dyDescent="0.2">
      <c r="A46" s="30">
        <f t="shared" si="4"/>
        <v>36</v>
      </c>
      <c r="B46" s="31" t="s">
        <v>133</v>
      </c>
      <c r="C46" s="32" t="s">
        <v>6</v>
      </c>
      <c r="D46" s="33">
        <v>180</v>
      </c>
      <c r="E46" s="33">
        <f t="shared" si="5"/>
        <v>0</v>
      </c>
      <c r="F46" s="38"/>
      <c r="G46" s="33"/>
      <c r="H46" s="74">
        <f t="shared" si="6"/>
        <v>0</v>
      </c>
      <c r="I46" s="66"/>
      <c r="K46" s="2" t="s">
        <v>3</v>
      </c>
      <c r="M46" s="29">
        <f t="shared" si="7"/>
        <v>36</v>
      </c>
    </row>
    <row r="47" spans="1:13" ht="60" x14ac:dyDescent="0.2">
      <c r="A47" s="30">
        <f t="shared" si="4"/>
        <v>37</v>
      </c>
      <c r="B47" s="31" t="s">
        <v>132</v>
      </c>
      <c r="C47" s="32" t="s">
        <v>6</v>
      </c>
      <c r="D47" s="33">
        <v>588.1</v>
      </c>
      <c r="E47" s="33">
        <f t="shared" si="5"/>
        <v>0</v>
      </c>
      <c r="F47" s="38"/>
      <c r="G47" s="33"/>
      <c r="H47" s="74">
        <f t="shared" si="6"/>
        <v>0</v>
      </c>
      <c r="I47" s="66"/>
      <c r="K47" s="2" t="s">
        <v>3</v>
      </c>
      <c r="M47" s="29">
        <f t="shared" si="7"/>
        <v>37</v>
      </c>
    </row>
    <row r="48" spans="1:13" ht="60" x14ac:dyDescent="0.2">
      <c r="A48" s="30">
        <f t="shared" si="4"/>
        <v>38</v>
      </c>
      <c r="B48" s="31" t="s">
        <v>73</v>
      </c>
      <c r="C48" s="32" t="s">
        <v>6</v>
      </c>
      <c r="D48" s="33">
        <v>103.5</v>
      </c>
      <c r="E48" s="33">
        <f t="shared" si="5"/>
        <v>0</v>
      </c>
      <c r="F48" s="38"/>
      <c r="G48" s="33"/>
      <c r="H48" s="74">
        <f t="shared" si="6"/>
        <v>0</v>
      </c>
      <c r="I48" s="66"/>
      <c r="K48" s="2" t="s">
        <v>3</v>
      </c>
      <c r="M48" s="29">
        <f t="shared" si="7"/>
        <v>38</v>
      </c>
    </row>
    <row r="49" spans="1:13" ht="60" x14ac:dyDescent="0.2">
      <c r="A49" s="30">
        <f t="shared" si="4"/>
        <v>39</v>
      </c>
      <c r="B49" s="31" t="s">
        <v>131</v>
      </c>
      <c r="C49" s="32" t="s">
        <v>6</v>
      </c>
      <c r="D49" s="33">
        <v>113.3</v>
      </c>
      <c r="E49" s="33">
        <f t="shared" si="5"/>
        <v>0</v>
      </c>
      <c r="F49" s="38"/>
      <c r="G49" s="33"/>
      <c r="H49" s="74">
        <f t="shared" si="6"/>
        <v>0</v>
      </c>
      <c r="I49" s="66"/>
      <c r="K49" s="2" t="s">
        <v>3</v>
      </c>
      <c r="M49" s="29">
        <f t="shared" si="7"/>
        <v>39</v>
      </c>
    </row>
    <row r="50" spans="1:13" ht="105" x14ac:dyDescent="0.2">
      <c r="A50" s="30">
        <f t="shared" si="4"/>
        <v>40</v>
      </c>
      <c r="B50" s="31" t="s">
        <v>130</v>
      </c>
      <c r="C50" s="32" t="s">
        <v>6</v>
      </c>
      <c r="D50" s="33">
        <v>10</v>
      </c>
      <c r="E50" s="33">
        <f t="shared" si="5"/>
        <v>0</v>
      </c>
      <c r="F50" s="38"/>
      <c r="G50" s="33"/>
      <c r="H50" s="74">
        <f t="shared" si="6"/>
        <v>0</v>
      </c>
      <c r="I50" s="66"/>
      <c r="K50" s="2" t="s">
        <v>3</v>
      </c>
      <c r="M50" s="29">
        <f t="shared" si="7"/>
        <v>40</v>
      </c>
    </row>
    <row r="51" spans="1:13" ht="15" x14ac:dyDescent="0.2">
      <c r="A51" s="30">
        <f t="shared" si="4"/>
        <v>41</v>
      </c>
      <c r="B51" s="34" t="s">
        <v>70</v>
      </c>
      <c r="C51" s="32" t="s">
        <v>5</v>
      </c>
      <c r="D51" s="33">
        <v>202</v>
      </c>
      <c r="E51" s="33">
        <f t="shared" si="5"/>
        <v>0</v>
      </c>
      <c r="F51" s="38"/>
      <c r="G51" s="33"/>
      <c r="H51" s="74">
        <f t="shared" si="6"/>
        <v>0</v>
      </c>
      <c r="I51" s="66"/>
      <c r="K51" s="2" t="s">
        <v>3</v>
      </c>
      <c r="M51" s="29">
        <f t="shared" si="7"/>
        <v>41</v>
      </c>
    </row>
    <row r="52" spans="1:13" ht="15" x14ac:dyDescent="0.2">
      <c r="A52" s="40"/>
      <c r="B52" s="41" t="s">
        <v>36</v>
      </c>
      <c r="C52" s="42"/>
      <c r="D52" s="43"/>
      <c r="E52" s="44"/>
      <c r="F52" s="45"/>
      <c r="G52" s="45"/>
      <c r="H52" s="77"/>
      <c r="I52" s="72"/>
      <c r="K52" s="2" t="s">
        <v>10</v>
      </c>
      <c r="M52" s="29">
        <f t="shared" si="7"/>
        <v>41</v>
      </c>
    </row>
    <row r="53" spans="1:13" ht="15" x14ac:dyDescent="0.2">
      <c r="A53" s="30">
        <f t="shared" ref="A53:A62" si="8">M53</f>
        <v>42</v>
      </c>
      <c r="B53" s="34" t="s">
        <v>69</v>
      </c>
      <c r="C53" s="32" t="s">
        <v>6</v>
      </c>
      <c r="D53" s="33">
        <v>339.15</v>
      </c>
      <c r="E53" s="33">
        <f t="shared" ref="E53:E62" si="9">F53+G53</f>
        <v>0</v>
      </c>
      <c r="F53" s="38"/>
      <c r="G53" s="33"/>
      <c r="H53" s="74">
        <f t="shared" ref="H53:H62" si="10">E53*D53</f>
        <v>0</v>
      </c>
      <c r="I53" s="66"/>
      <c r="K53" s="2" t="s">
        <v>3</v>
      </c>
      <c r="M53" s="29">
        <f t="shared" si="7"/>
        <v>42</v>
      </c>
    </row>
    <row r="54" spans="1:13" ht="15" x14ac:dyDescent="0.2">
      <c r="A54" s="30">
        <f t="shared" si="8"/>
        <v>43</v>
      </c>
      <c r="B54" s="34" t="s">
        <v>19</v>
      </c>
      <c r="C54" s="32" t="s">
        <v>6</v>
      </c>
      <c r="D54" s="33">
        <v>339.15</v>
      </c>
      <c r="E54" s="33">
        <f t="shared" si="9"/>
        <v>0</v>
      </c>
      <c r="F54" s="38"/>
      <c r="G54" s="33"/>
      <c r="H54" s="74">
        <f t="shared" si="10"/>
        <v>0</v>
      </c>
      <c r="I54" s="66"/>
      <c r="K54" s="2" t="s">
        <v>3</v>
      </c>
      <c r="M54" s="29">
        <f t="shared" si="7"/>
        <v>43</v>
      </c>
    </row>
    <row r="55" spans="1:13" ht="30" x14ac:dyDescent="0.2">
      <c r="A55" s="30">
        <f t="shared" si="8"/>
        <v>44</v>
      </c>
      <c r="B55" s="34" t="s">
        <v>109</v>
      </c>
      <c r="C55" s="32" t="s">
        <v>6</v>
      </c>
      <c r="D55" s="33">
        <v>339.15</v>
      </c>
      <c r="E55" s="33">
        <f t="shared" si="9"/>
        <v>0</v>
      </c>
      <c r="F55" s="38"/>
      <c r="G55" s="33"/>
      <c r="H55" s="74">
        <f t="shared" si="10"/>
        <v>0</v>
      </c>
      <c r="I55" s="66"/>
      <c r="K55" s="2" t="s">
        <v>3</v>
      </c>
      <c r="M55" s="29">
        <f t="shared" si="7"/>
        <v>44</v>
      </c>
    </row>
    <row r="56" spans="1:13" ht="45" x14ac:dyDescent="0.2">
      <c r="A56" s="30">
        <f t="shared" si="8"/>
        <v>45</v>
      </c>
      <c r="B56" s="34" t="s">
        <v>108</v>
      </c>
      <c r="C56" s="32" t="s">
        <v>6</v>
      </c>
      <c r="D56" s="33">
        <v>366.50000000000006</v>
      </c>
      <c r="E56" s="33">
        <f t="shared" si="9"/>
        <v>0</v>
      </c>
      <c r="F56" s="38"/>
      <c r="G56" s="33"/>
      <c r="H56" s="74">
        <f t="shared" si="10"/>
        <v>0</v>
      </c>
      <c r="I56" s="66"/>
      <c r="K56" s="2" t="s">
        <v>3</v>
      </c>
      <c r="M56" s="29">
        <f t="shared" si="7"/>
        <v>45</v>
      </c>
    </row>
    <row r="57" spans="1:13" ht="15" x14ac:dyDescent="0.2">
      <c r="A57" s="30">
        <f t="shared" si="8"/>
        <v>46</v>
      </c>
      <c r="B57" s="34" t="s">
        <v>129</v>
      </c>
      <c r="C57" s="32" t="s">
        <v>6</v>
      </c>
      <c r="D57" s="35">
        <v>100</v>
      </c>
      <c r="E57" s="33">
        <f t="shared" si="9"/>
        <v>0</v>
      </c>
      <c r="F57" s="38"/>
      <c r="G57" s="33"/>
      <c r="H57" s="74">
        <f t="shared" si="10"/>
        <v>0</v>
      </c>
      <c r="I57" s="66"/>
      <c r="K57" s="2" t="s">
        <v>3</v>
      </c>
      <c r="M57" s="29">
        <f t="shared" si="7"/>
        <v>46</v>
      </c>
    </row>
    <row r="58" spans="1:13" ht="15" x14ac:dyDescent="0.2">
      <c r="A58" s="30">
        <f t="shared" si="8"/>
        <v>47</v>
      </c>
      <c r="B58" s="34" t="s">
        <v>107</v>
      </c>
      <c r="C58" s="32" t="s">
        <v>6</v>
      </c>
      <c r="D58" s="35">
        <v>366.50000000000006</v>
      </c>
      <c r="E58" s="33">
        <f t="shared" si="9"/>
        <v>0</v>
      </c>
      <c r="F58" s="38"/>
      <c r="G58" s="33"/>
      <c r="H58" s="74">
        <f t="shared" si="10"/>
        <v>0</v>
      </c>
      <c r="I58" s="66"/>
      <c r="K58" s="2" t="s">
        <v>3</v>
      </c>
      <c r="M58" s="29">
        <f t="shared" si="7"/>
        <v>47</v>
      </c>
    </row>
    <row r="59" spans="1:13" ht="30" x14ac:dyDescent="0.2">
      <c r="A59" s="30">
        <f t="shared" si="8"/>
        <v>48</v>
      </c>
      <c r="B59" s="31" t="s">
        <v>106</v>
      </c>
      <c r="C59" s="32" t="s">
        <v>6</v>
      </c>
      <c r="D59" s="33">
        <v>366.50000000000006</v>
      </c>
      <c r="E59" s="33">
        <f t="shared" si="9"/>
        <v>0</v>
      </c>
      <c r="F59" s="38"/>
      <c r="G59" s="33"/>
      <c r="H59" s="74">
        <f t="shared" si="10"/>
        <v>0</v>
      </c>
      <c r="I59" s="66"/>
      <c r="K59" s="2" t="s">
        <v>3</v>
      </c>
      <c r="M59" s="29">
        <f t="shared" si="7"/>
        <v>48</v>
      </c>
    </row>
    <row r="60" spans="1:13" ht="15" x14ac:dyDescent="0.2">
      <c r="A60" s="30">
        <f t="shared" si="8"/>
        <v>49</v>
      </c>
      <c r="B60" s="34" t="s">
        <v>105</v>
      </c>
      <c r="C60" s="32" t="s">
        <v>6</v>
      </c>
      <c r="D60" s="35">
        <v>366.50000000000006</v>
      </c>
      <c r="E60" s="33">
        <f t="shared" si="9"/>
        <v>0</v>
      </c>
      <c r="F60" s="38"/>
      <c r="G60" s="33"/>
      <c r="H60" s="74">
        <f t="shared" si="10"/>
        <v>0</v>
      </c>
      <c r="I60" s="66"/>
      <c r="K60" s="2" t="s">
        <v>3</v>
      </c>
      <c r="M60" s="29">
        <f t="shared" si="7"/>
        <v>49</v>
      </c>
    </row>
    <row r="61" spans="1:13" ht="15" x14ac:dyDescent="0.2">
      <c r="A61" s="30">
        <f t="shared" si="8"/>
        <v>50</v>
      </c>
      <c r="B61" s="31" t="s">
        <v>68</v>
      </c>
      <c r="C61" s="32" t="s">
        <v>6</v>
      </c>
      <c r="D61" s="35">
        <v>366.50000000000006</v>
      </c>
      <c r="E61" s="33">
        <f t="shared" si="9"/>
        <v>0</v>
      </c>
      <c r="F61" s="38"/>
      <c r="G61" s="33"/>
      <c r="H61" s="74">
        <f t="shared" si="10"/>
        <v>0</v>
      </c>
      <c r="I61" s="66"/>
      <c r="K61" s="2" t="s">
        <v>3</v>
      </c>
      <c r="M61" s="29">
        <f t="shared" si="7"/>
        <v>50</v>
      </c>
    </row>
    <row r="62" spans="1:13" ht="15" x14ac:dyDescent="0.2">
      <c r="A62" s="30">
        <f t="shared" si="8"/>
        <v>51</v>
      </c>
      <c r="B62" s="34" t="s">
        <v>117</v>
      </c>
      <c r="C62" s="32" t="s">
        <v>6</v>
      </c>
      <c r="D62" s="33">
        <v>67</v>
      </c>
      <c r="E62" s="33">
        <f t="shared" si="9"/>
        <v>0</v>
      </c>
      <c r="F62" s="38"/>
      <c r="G62" s="33"/>
      <c r="H62" s="74">
        <f t="shared" si="10"/>
        <v>0</v>
      </c>
      <c r="I62" s="66"/>
      <c r="K62" s="2" t="s">
        <v>3</v>
      </c>
      <c r="M62" s="29">
        <f t="shared" si="7"/>
        <v>51</v>
      </c>
    </row>
    <row r="63" spans="1:13" ht="15.75" thickBot="1" x14ac:dyDescent="0.25">
      <c r="A63" s="40"/>
      <c r="B63" s="47" t="s">
        <v>155</v>
      </c>
      <c r="C63" s="48"/>
      <c r="D63" s="43"/>
      <c r="E63" s="45"/>
      <c r="F63" s="45"/>
      <c r="G63" s="43"/>
      <c r="H63" s="76">
        <f>SUM(H8:H62)</f>
        <v>0</v>
      </c>
      <c r="I63" s="72"/>
      <c r="K63" s="2" t="s">
        <v>7</v>
      </c>
      <c r="L63" s="12"/>
      <c r="M63" s="29">
        <f t="shared" si="7"/>
        <v>51</v>
      </c>
    </row>
    <row r="64" spans="1:13" ht="6.75" customHeight="1" thickBot="1" x14ac:dyDescent="0.25">
      <c r="A64" s="82"/>
      <c r="B64" s="18"/>
      <c r="C64" s="17"/>
      <c r="D64" s="16"/>
      <c r="E64" s="15"/>
      <c r="F64" s="16"/>
      <c r="G64" s="14"/>
      <c r="H64" s="73"/>
      <c r="M64" s="29">
        <f t="shared" si="7"/>
        <v>51</v>
      </c>
    </row>
    <row r="65" spans="1:13" ht="16.5" thickBot="1" x14ac:dyDescent="0.25">
      <c r="A65" s="82"/>
      <c r="B65" s="18" t="s">
        <v>164</v>
      </c>
      <c r="C65" s="17"/>
      <c r="D65" s="16"/>
      <c r="E65" s="15"/>
      <c r="F65" s="16"/>
      <c r="G65" s="14"/>
      <c r="H65" s="73"/>
      <c r="I65" s="13"/>
      <c r="K65" s="2" t="s">
        <v>44</v>
      </c>
      <c r="M65" s="29">
        <f t="shared" si="7"/>
        <v>51</v>
      </c>
    </row>
    <row r="66" spans="1:13" ht="15" x14ac:dyDescent="0.2">
      <c r="A66" s="40"/>
      <c r="B66" s="41" t="s">
        <v>43</v>
      </c>
      <c r="C66" s="42"/>
      <c r="D66" s="43"/>
      <c r="E66" s="44"/>
      <c r="F66" s="45"/>
      <c r="G66" s="45"/>
      <c r="H66" s="77"/>
      <c r="I66" s="72"/>
      <c r="K66" s="2" t="s">
        <v>10</v>
      </c>
      <c r="M66" s="29">
        <f t="shared" si="7"/>
        <v>51</v>
      </c>
    </row>
    <row r="67" spans="1:13" ht="60" x14ac:dyDescent="0.2">
      <c r="A67" s="30">
        <f t="shared" ref="A67:A92" si="11">M67</f>
        <v>52</v>
      </c>
      <c r="B67" s="31" t="s">
        <v>103</v>
      </c>
      <c r="C67" s="32" t="s">
        <v>6</v>
      </c>
      <c r="D67" s="33">
        <v>397.74</v>
      </c>
      <c r="E67" s="33">
        <f t="shared" ref="E67:E92" si="12">F67+G67</f>
        <v>0</v>
      </c>
      <c r="F67" s="38"/>
      <c r="G67" s="33"/>
      <c r="H67" s="74">
        <f t="shared" ref="H67:H92" si="13">E67*D67</f>
        <v>0</v>
      </c>
      <c r="I67" s="66"/>
      <c r="K67" s="2" t="s">
        <v>3</v>
      </c>
      <c r="M67" s="29">
        <f t="shared" si="7"/>
        <v>52</v>
      </c>
    </row>
    <row r="68" spans="1:13" ht="60" x14ac:dyDescent="0.2">
      <c r="A68" s="30">
        <f t="shared" si="11"/>
        <v>53</v>
      </c>
      <c r="B68" s="31" t="s">
        <v>127</v>
      </c>
      <c r="C68" s="33" t="s">
        <v>6</v>
      </c>
      <c r="D68" s="33">
        <v>278.2</v>
      </c>
      <c r="E68" s="33">
        <f t="shared" si="12"/>
        <v>0</v>
      </c>
      <c r="F68" s="38"/>
      <c r="G68" s="33"/>
      <c r="H68" s="74">
        <f t="shared" si="13"/>
        <v>0</v>
      </c>
      <c r="I68" s="66"/>
      <c r="K68" s="2" t="s">
        <v>3</v>
      </c>
      <c r="M68" s="29">
        <f t="shared" si="7"/>
        <v>53</v>
      </c>
    </row>
    <row r="69" spans="1:13" ht="60" x14ac:dyDescent="0.2">
      <c r="A69" s="30">
        <f t="shared" si="11"/>
        <v>54</v>
      </c>
      <c r="B69" s="31" t="s">
        <v>102</v>
      </c>
      <c r="C69" s="32" t="s">
        <v>6</v>
      </c>
      <c r="D69" s="33">
        <v>14.8</v>
      </c>
      <c r="E69" s="33">
        <f t="shared" si="12"/>
        <v>0</v>
      </c>
      <c r="F69" s="38"/>
      <c r="G69" s="33"/>
      <c r="H69" s="74">
        <f t="shared" si="13"/>
        <v>0</v>
      </c>
      <c r="I69" s="66"/>
      <c r="K69" s="2" t="s">
        <v>3</v>
      </c>
      <c r="M69" s="29">
        <f t="shared" si="7"/>
        <v>54</v>
      </c>
    </row>
    <row r="70" spans="1:13" ht="45" x14ac:dyDescent="0.2">
      <c r="A70" s="30">
        <f t="shared" si="11"/>
        <v>55</v>
      </c>
      <c r="B70" s="31" t="s">
        <v>116</v>
      </c>
      <c r="C70" s="32" t="s">
        <v>6</v>
      </c>
      <c r="D70" s="33">
        <v>177.61600000000001</v>
      </c>
      <c r="E70" s="33">
        <f t="shared" si="12"/>
        <v>0</v>
      </c>
      <c r="F70" s="38"/>
      <c r="G70" s="33"/>
      <c r="H70" s="74">
        <f t="shared" si="13"/>
        <v>0</v>
      </c>
      <c r="I70" s="66"/>
      <c r="K70" s="2" t="s">
        <v>3</v>
      </c>
      <c r="M70" s="29">
        <f t="shared" si="7"/>
        <v>55</v>
      </c>
    </row>
    <row r="71" spans="1:13" ht="30" x14ac:dyDescent="0.2">
      <c r="A71" s="30">
        <f t="shared" si="11"/>
        <v>56</v>
      </c>
      <c r="B71" s="31" t="s">
        <v>99</v>
      </c>
      <c r="C71" s="32" t="s">
        <v>6</v>
      </c>
      <c r="D71" s="33">
        <v>106.7717</v>
      </c>
      <c r="E71" s="33">
        <f t="shared" si="12"/>
        <v>0</v>
      </c>
      <c r="F71" s="38"/>
      <c r="G71" s="33"/>
      <c r="H71" s="74">
        <f t="shared" si="13"/>
        <v>0</v>
      </c>
      <c r="I71" s="66"/>
      <c r="K71" s="2" t="s">
        <v>3</v>
      </c>
      <c r="M71" s="29">
        <f t="shared" si="7"/>
        <v>56</v>
      </c>
    </row>
    <row r="72" spans="1:13" ht="75" x14ac:dyDescent="0.2">
      <c r="A72" s="30">
        <f t="shared" si="11"/>
        <v>57</v>
      </c>
      <c r="B72" s="31" t="s">
        <v>101</v>
      </c>
      <c r="C72" s="32" t="s">
        <v>6</v>
      </c>
      <c r="D72" s="33">
        <v>84.3</v>
      </c>
      <c r="E72" s="33">
        <f t="shared" si="12"/>
        <v>0</v>
      </c>
      <c r="F72" s="38"/>
      <c r="G72" s="33"/>
      <c r="H72" s="74">
        <f t="shared" si="13"/>
        <v>0</v>
      </c>
      <c r="I72" s="66"/>
      <c r="K72" s="2" t="s">
        <v>3</v>
      </c>
      <c r="M72" s="29">
        <f t="shared" si="7"/>
        <v>57</v>
      </c>
    </row>
    <row r="73" spans="1:13" ht="30" x14ac:dyDescent="0.2">
      <c r="A73" s="30">
        <f t="shared" si="11"/>
        <v>58</v>
      </c>
      <c r="B73" s="31" t="s">
        <v>100</v>
      </c>
      <c r="C73" s="32" t="s">
        <v>6</v>
      </c>
      <c r="D73" s="35">
        <v>781.23</v>
      </c>
      <c r="E73" s="33">
        <f t="shared" si="12"/>
        <v>0</v>
      </c>
      <c r="F73" s="38"/>
      <c r="G73" s="33"/>
      <c r="H73" s="74">
        <f t="shared" si="13"/>
        <v>0</v>
      </c>
      <c r="I73" s="66"/>
      <c r="K73" s="2" t="s">
        <v>3</v>
      </c>
      <c r="M73" s="29">
        <f t="shared" si="7"/>
        <v>58</v>
      </c>
    </row>
    <row r="74" spans="1:13" ht="15" x14ac:dyDescent="0.2">
      <c r="A74" s="30">
        <f t="shared" si="11"/>
        <v>59</v>
      </c>
      <c r="B74" s="34" t="s">
        <v>98</v>
      </c>
      <c r="C74" s="32" t="s">
        <v>6</v>
      </c>
      <c r="D74" s="33">
        <v>781.23</v>
      </c>
      <c r="E74" s="33">
        <f t="shared" si="12"/>
        <v>0</v>
      </c>
      <c r="F74" s="38"/>
      <c r="G74" s="33"/>
      <c r="H74" s="74">
        <f t="shared" si="13"/>
        <v>0</v>
      </c>
      <c r="I74" s="66"/>
      <c r="K74" s="2" t="s">
        <v>3</v>
      </c>
      <c r="M74" s="29">
        <f t="shared" si="7"/>
        <v>59</v>
      </c>
    </row>
    <row r="75" spans="1:13" ht="30" x14ac:dyDescent="0.2">
      <c r="A75" s="30">
        <f t="shared" si="11"/>
        <v>60</v>
      </c>
      <c r="B75" s="31" t="s">
        <v>97</v>
      </c>
      <c r="C75" s="32" t="s">
        <v>6</v>
      </c>
      <c r="D75" s="35">
        <v>781.23</v>
      </c>
      <c r="E75" s="33">
        <f t="shared" si="12"/>
        <v>0</v>
      </c>
      <c r="F75" s="38"/>
      <c r="G75" s="33"/>
      <c r="H75" s="74">
        <f t="shared" si="13"/>
        <v>0</v>
      </c>
      <c r="I75" s="66"/>
      <c r="K75" s="2" t="s">
        <v>3</v>
      </c>
      <c r="M75" s="29">
        <f t="shared" si="7"/>
        <v>60</v>
      </c>
    </row>
    <row r="76" spans="1:13" ht="30" x14ac:dyDescent="0.2">
      <c r="A76" s="30">
        <f t="shared" si="11"/>
        <v>61</v>
      </c>
      <c r="B76" s="31" t="s">
        <v>115</v>
      </c>
      <c r="C76" s="32" t="s">
        <v>6</v>
      </c>
      <c r="D76" s="33">
        <v>401.80099999999999</v>
      </c>
      <c r="E76" s="33">
        <f t="shared" si="12"/>
        <v>0</v>
      </c>
      <c r="F76" s="38"/>
      <c r="G76" s="33"/>
      <c r="H76" s="74">
        <f t="shared" si="13"/>
        <v>0</v>
      </c>
      <c r="I76" s="66"/>
      <c r="K76" s="2" t="s">
        <v>3</v>
      </c>
      <c r="M76" s="29">
        <f t="shared" si="7"/>
        <v>61</v>
      </c>
    </row>
    <row r="77" spans="1:13" ht="15" x14ac:dyDescent="0.2">
      <c r="A77" s="30">
        <f t="shared" si="11"/>
        <v>62</v>
      </c>
      <c r="B77" s="31" t="s">
        <v>95</v>
      </c>
      <c r="C77" s="32" t="s">
        <v>5</v>
      </c>
      <c r="D77" s="33">
        <v>804.8</v>
      </c>
      <c r="E77" s="33">
        <f t="shared" si="12"/>
        <v>0</v>
      </c>
      <c r="F77" s="38"/>
      <c r="G77" s="33"/>
      <c r="H77" s="74">
        <f t="shared" si="13"/>
        <v>0</v>
      </c>
      <c r="I77" s="66"/>
      <c r="K77" s="2" t="s">
        <v>3</v>
      </c>
      <c r="M77" s="29">
        <f t="shared" si="7"/>
        <v>62</v>
      </c>
    </row>
    <row r="78" spans="1:13" ht="30" x14ac:dyDescent="0.2">
      <c r="A78" s="30">
        <f t="shared" si="11"/>
        <v>63</v>
      </c>
      <c r="B78" s="31" t="s">
        <v>94</v>
      </c>
      <c r="C78" s="32" t="s">
        <v>5</v>
      </c>
      <c r="D78" s="33">
        <v>16.8</v>
      </c>
      <c r="E78" s="33">
        <f t="shared" si="12"/>
        <v>0</v>
      </c>
      <c r="F78" s="38"/>
      <c r="G78" s="33"/>
      <c r="H78" s="74">
        <f t="shared" si="13"/>
        <v>0</v>
      </c>
      <c r="I78" s="66"/>
      <c r="K78" s="2" t="s">
        <v>3</v>
      </c>
      <c r="M78" s="29">
        <f t="shared" si="7"/>
        <v>63</v>
      </c>
    </row>
    <row r="79" spans="1:13" ht="45" x14ac:dyDescent="0.2">
      <c r="A79" s="30">
        <f t="shared" si="11"/>
        <v>64</v>
      </c>
      <c r="B79" s="31" t="s">
        <v>92</v>
      </c>
      <c r="C79" s="32" t="s">
        <v>6</v>
      </c>
      <c r="D79" s="33">
        <v>298</v>
      </c>
      <c r="E79" s="33">
        <f t="shared" si="12"/>
        <v>0</v>
      </c>
      <c r="F79" s="38"/>
      <c r="G79" s="33"/>
      <c r="H79" s="74">
        <f t="shared" si="13"/>
        <v>0</v>
      </c>
      <c r="I79" s="66"/>
      <c r="K79" s="2" t="s">
        <v>3</v>
      </c>
      <c r="M79" s="29">
        <f t="shared" si="7"/>
        <v>64</v>
      </c>
    </row>
    <row r="80" spans="1:13" ht="15" x14ac:dyDescent="0.2">
      <c r="A80" s="30">
        <f t="shared" si="11"/>
        <v>65</v>
      </c>
      <c r="B80" s="31" t="s">
        <v>91</v>
      </c>
      <c r="C80" s="32" t="s">
        <v>6</v>
      </c>
      <c r="D80" s="33">
        <v>237.898</v>
      </c>
      <c r="E80" s="33">
        <f t="shared" si="12"/>
        <v>0</v>
      </c>
      <c r="F80" s="38"/>
      <c r="G80" s="33"/>
      <c r="H80" s="74">
        <f t="shared" si="13"/>
        <v>0</v>
      </c>
      <c r="I80" s="66"/>
      <c r="K80" s="2" t="s">
        <v>3</v>
      </c>
      <c r="M80" s="29">
        <f t="shared" si="7"/>
        <v>65</v>
      </c>
    </row>
    <row r="81" spans="1:13" ht="30" x14ac:dyDescent="0.2">
      <c r="A81" s="30">
        <f t="shared" si="11"/>
        <v>66</v>
      </c>
      <c r="B81" s="31" t="s">
        <v>90</v>
      </c>
      <c r="C81" s="32" t="s">
        <v>6</v>
      </c>
      <c r="D81" s="33">
        <v>382.173</v>
      </c>
      <c r="E81" s="33">
        <f t="shared" si="12"/>
        <v>0</v>
      </c>
      <c r="F81" s="38"/>
      <c r="G81" s="33"/>
      <c r="H81" s="74">
        <f t="shared" si="13"/>
        <v>0</v>
      </c>
      <c r="I81" s="66"/>
      <c r="K81" s="2" t="s">
        <v>3</v>
      </c>
      <c r="M81" s="29">
        <f t="shared" si="7"/>
        <v>66</v>
      </c>
    </row>
    <row r="82" spans="1:13" ht="30" x14ac:dyDescent="0.2">
      <c r="A82" s="30">
        <f t="shared" si="11"/>
        <v>67</v>
      </c>
      <c r="B82" s="31" t="s">
        <v>126</v>
      </c>
      <c r="C82" s="32" t="s">
        <v>6</v>
      </c>
      <c r="D82" s="33">
        <v>49.136000000000003</v>
      </c>
      <c r="E82" s="33">
        <f t="shared" si="12"/>
        <v>0</v>
      </c>
      <c r="F82" s="38"/>
      <c r="G82" s="33"/>
      <c r="H82" s="74">
        <f t="shared" si="13"/>
        <v>0</v>
      </c>
      <c r="I82" s="66"/>
      <c r="K82" s="2" t="s">
        <v>3</v>
      </c>
      <c r="M82" s="29">
        <f t="shared" si="7"/>
        <v>67</v>
      </c>
    </row>
    <row r="83" spans="1:13" ht="15" x14ac:dyDescent="0.2">
      <c r="A83" s="30">
        <f t="shared" si="11"/>
        <v>68</v>
      </c>
      <c r="B83" s="31" t="s">
        <v>89</v>
      </c>
      <c r="C83" s="32" t="s">
        <v>6</v>
      </c>
      <c r="D83" s="33">
        <v>464.73200000000003</v>
      </c>
      <c r="E83" s="33">
        <f t="shared" si="12"/>
        <v>0</v>
      </c>
      <c r="F83" s="38"/>
      <c r="G83" s="33"/>
      <c r="H83" s="74">
        <f t="shared" si="13"/>
        <v>0</v>
      </c>
      <c r="I83" s="66"/>
      <c r="K83" s="2" t="s">
        <v>3</v>
      </c>
      <c r="M83" s="29">
        <f t="shared" si="7"/>
        <v>68</v>
      </c>
    </row>
    <row r="84" spans="1:13" ht="15" x14ac:dyDescent="0.2">
      <c r="A84" s="30">
        <f t="shared" si="11"/>
        <v>69</v>
      </c>
      <c r="B84" s="31" t="s">
        <v>88</v>
      </c>
      <c r="C84" s="32" t="s">
        <v>6</v>
      </c>
      <c r="D84" s="33">
        <v>503.62400000000002</v>
      </c>
      <c r="E84" s="33">
        <f t="shared" si="12"/>
        <v>0</v>
      </c>
      <c r="F84" s="38"/>
      <c r="G84" s="33"/>
      <c r="H84" s="74">
        <f t="shared" si="13"/>
        <v>0</v>
      </c>
      <c r="I84" s="66"/>
      <c r="K84" s="2" t="s">
        <v>3</v>
      </c>
      <c r="M84" s="29">
        <f t="shared" si="7"/>
        <v>69</v>
      </c>
    </row>
    <row r="85" spans="1:13" ht="15" x14ac:dyDescent="0.2">
      <c r="A85" s="30">
        <f t="shared" si="11"/>
        <v>70</v>
      </c>
      <c r="B85" s="31" t="s">
        <v>87</v>
      </c>
      <c r="C85" s="32" t="s">
        <v>6</v>
      </c>
      <c r="D85" s="33">
        <v>212</v>
      </c>
      <c r="E85" s="33">
        <f t="shared" si="12"/>
        <v>0</v>
      </c>
      <c r="F85" s="38"/>
      <c r="G85" s="33"/>
      <c r="H85" s="74">
        <f t="shared" si="13"/>
        <v>0</v>
      </c>
      <c r="I85" s="66"/>
      <c r="K85" s="2" t="s">
        <v>3</v>
      </c>
      <c r="M85" s="29">
        <f t="shared" si="7"/>
        <v>70</v>
      </c>
    </row>
    <row r="86" spans="1:13" ht="30" x14ac:dyDescent="0.2">
      <c r="A86" s="30">
        <f t="shared" si="11"/>
        <v>71</v>
      </c>
      <c r="B86" s="31" t="s">
        <v>113</v>
      </c>
      <c r="C86" s="32" t="s">
        <v>5</v>
      </c>
      <c r="D86" s="33">
        <v>147</v>
      </c>
      <c r="E86" s="33">
        <f t="shared" si="12"/>
        <v>0</v>
      </c>
      <c r="F86" s="38"/>
      <c r="G86" s="33"/>
      <c r="H86" s="74">
        <f t="shared" si="13"/>
        <v>0</v>
      </c>
      <c r="I86" s="66"/>
      <c r="K86" s="2" t="s">
        <v>3</v>
      </c>
      <c r="M86" s="29">
        <f t="shared" si="7"/>
        <v>71</v>
      </c>
    </row>
    <row r="87" spans="1:13" ht="30" x14ac:dyDescent="0.2">
      <c r="A87" s="30">
        <f t="shared" si="11"/>
        <v>72</v>
      </c>
      <c r="B87" s="31" t="s">
        <v>125</v>
      </c>
      <c r="C87" s="32" t="s">
        <v>5</v>
      </c>
      <c r="D87" s="33">
        <v>81.25</v>
      </c>
      <c r="E87" s="33">
        <f t="shared" si="12"/>
        <v>0</v>
      </c>
      <c r="F87" s="38"/>
      <c r="G87" s="33"/>
      <c r="H87" s="74">
        <f t="shared" si="13"/>
        <v>0</v>
      </c>
      <c r="I87" s="66"/>
      <c r="K87" s="2" t="s">
        <v>3</v>
      </c>
      <c r="M87" s="29">
        <f t="shared" si="7"/>
        <v>72</v>
      </c>
    </row>
    <row r="88" spans="1:13" ht="30" x14ac:dyDescent="0.2">
      <c r="A88" s="30">
        <f t="shared" si="11"/>
        <v>73</v>
      </c>
      <c r="B88" s="31" t="s">
        <v>124</v>
      </c>
      <c r="C88" s="32" t="s">
        <v>5</v>
      </c>
      <c r="D88" s="33">
        <v>120.25</v>
      </c>
      <c r="E88" s="33">
        <f t="shared" si="12"/>
        <v>0</v>
      </c>
      <c r="F88" s="38"/>
      <c r="G88" s="33"/>
      <c r="H88" s="74">
        <f t="shared" si="13"/>
        <v>0</v>
      </c>
      <c r="I88" s="66"/>
      <c r="K88" s="2" t="s">
        <v>3</v>
      </c>
      <c r="M88" s="29">
        <f t="shared" si="7"/>
        <v>73</v>
      </c>
    </row>
    <row r="89" spans="1:13" ht="30" x14ac:dyDescent="0.2">
      <c r="A89" s="30">
        <f t="shared" si="11"/>
        <v>74</v>
      </c>
      <c r="B89" s="31" t="s">
        <v>123</v>
      </c>
      <c r="C89" s="32" t="s">
        <v>5</v>
      </c>
      <c r="D89" s="33">
        <v>58.75</v>
      </c>
      <c r="E89" s="33">
        <f t="shared" si="12"/>
        <v>0</v>
      </c>
      <c r="F89" s="38"/>
      <c r="G89" s="33"/>
      <c r="H89" s="74">
        <f t="shared" si="13"/>
        <v>0</v>
      </c>
      <c r="I89" s="66"/>
      <c r="K89" s="2" t="s">
        <v>3</v>
      </c>
      <c r="M89" s="29">
        <f t="shared" si="7"/>
        <v>74</v>
      </c>
    </row>
    <row r="90" spans="1:13" ht="30" x14ac:dyDescent="0.2">
      <c r="A90" s="30">
        <f t="shared" si="11"/>
        <v>75</v>
      </c>
      <c r="B90" s="31" t="s">
        <v>122</v>
      </c>
      <c r="C90" s="32" t="s">
        <v>5</v>
      </c>
      <c r="D90" s="33">
        <v>31.25</v>
      </c>
      <c r="E90" s="33">
        <f t="shared" si="12"/>
        <v>0</v>
      </c>
      <c r="F90" s="38"/>
      <c r="G90" s="33"/>
      <c r="H90" s="74">
        <f t="shared" si="13"/>
        <v>0</v>
      </c>
      <c r="I90" s="66"/>
      <c r="K90" s="2" t="s">
        <v>3</v>
      </c>
      <c r="M90" s="29">
        <f t="shared" si="7"/>
        <v>75</v>
      </c>
    </row>
    <row r="91" spans="1:13" ht="30" x14ac:dyDescent="0.2">
      <c r="A91" s="30">
        <f t="shared" si="11"/>
        <v>76</v>
      </c>
      <c r="B91" s="31" t="s">
        <v>121</v>
      </c>
      <c r="C91" s="32" t="s">
        <v>5</v>
      </c>
      <c r="D91" s="33">
        <v>31.25</v>
      </c>
      <c r="E91" s="33">
        <f t="shared" si="12"/>
        <v>0</v>
      </c>
      <c r="F91" s="38"/>
      <c r="G91" s="33"/>
      <c r="H91" s="74">
        <f t="shared" si="13"/>
        <v>0</v>
      </c>
      <c r="I91" s="66"/>
      <c r="K91" s="2" t="s">
        <v>3</v>
      </c>
      <c r="M91" s="29">
        <f t="shared" si="7"/>
        <v>76</v>
      </c>
    </row>
    <row r="92" spans="1:13" ht="60" x14ac:dyDescent="0.2">
      <c r="A92" s="30">
        <f t="shared" si="11"/>
        <v>77</v>
      </c>
      <c r="B92" s="31" t="s">
        <v>86</v>
      </c>
      <c r="C92" s="32" t="s">
        <v>6</v>
      </c>
      <c r="D92" s="33">
        <v>330</v>
      </c>
      <c r="E92" s="33">
        <f t="shared" si="12"/>
        <v>0</v>
      </c>
      <c r="F92" s="38"/>
      <c r="G92" s="33"/>
      <c r="H92" s="74">
        <f t="shared" si="13"/>
        <v>0</v>
      </c>
      <c r="I92" s="66"/>
      <c r="K92" s="2" t="s">
        <v>3</v>
      </c>
      <c r="M92" s="29">
        <f t="shared" si="7"/>
        <v>77</v>
      </c>
    </row>
    <row r="93" spans="1:13" ht="15" x14ac:dyDescent="0.2">
      <c r="A93" s="40"/>
      <c r="B93" s="41" t="s">
        <v>14</v>
      </c>
      <c r="C93" s="42"/>
      <c r="D93" s="43"/>
      <c r="E93" s="44"/>
      <c r="F93" s="45"/>
      <c r="G93" s="45"/>
      <c r="H93" s="77"/>
      <c r="I93" s="72"/>
      <c r="K93" s="2" t="s">
        <v>10</v>
      </c>
      <c r="M93" s="29">
        <f t="shared" si="7"/>
        <v>77</v>
      </c>
    </row>
    <row r="94" spans="1:13" ht="15" x14ac:dyDescent="0.2">
      <c r="A94" s="30">
        <f t="shared" ref="A94:A108" si="14">M94</f>
        <v>78</v>
      </c>
      <c r="B94" s="34" t="s">
        <v>85</v>
      </c>
      <c r="C94" s="32" t="s">
        <v>6</v>
      </c>
      <c r="D94" s="33">
        <v>31.2</v>
      </c>
      <c r="E94" s="33">
        <f t="shared" ref="E94:E108" si="15">F94+G94</f>
        <v>0</v>
      </c>
      <c r="F94" s="38"/>
      <c r="G94" s="33"/>
      <c r="H94" s="74">
        <f t="shared" ref="H94:H108" si="16">E94*D94</f>
        <v>0</v>
      </c>
      <c r="I94" s="66"/>
      <c r="K94" s="2" t="s">
        <v>3</v>
      </c>
      <c r="M94" s="29">
        <f t="shared" si="7"/>
        <v>78</v>
      </c>
    </row>
    <row r="95" spans="1:13" ht="45" x14ac:dyDescent="0.2">
      <c r="A95" s="30">
        <f t="shared" si="14"/>
        <v>79</v>
      </c>
      <c r="B95" s="34" t="s">
        <v>84</v>
      </c>
      <c r="C95" s="32" t="s">
        <v>6</v>
      </c>
      <c r="D95" s="33">
        <v>31.200000000000003</v>
      </c>
      <c r="E95" s="33">
        <f t="shared" si="15"/>
        <v>0</v>
      </c>
      <c r="F95" s="38"/>
      <c r="G95" s="33"/>
      <c r="H95" s="74">
        <f t="shared" si="16"/>
        <v>0</v>
      </c>
      <c r="I95" s="66"/>
      <c r="K95" s="2" t="s">
        <v>3</v>
      </c>
      <c r="M95" s="29">
        <f t="shared" si="7"/>
        <v>79</v>
      </c>
    </row>
    <row r="96" spans="1:13" ht="15" x14ac:dyDescent="0.2">
      <c r="A96" s="30">
        <f t="shared" si="14"/>
        <v>80</v>
      </c>
      <c r="B96" s="34" t="s">
        <v>83</v>
      </c>
      <c r="C96" s="32" t="s">
        <v>6</v>
      </c>
      <c r="D96" s="33">
        <v>31.200000000000003</v>
      </c>
      <c r="E96" s="33">
        <f t="shared" si="15"/>
        <v>0</v>
      </c>
      <c r="F96" s="38"/>
      <c r="G96" s="33"/>
      <c r="H96" s="74">
        <f t="shared" si="16"/>
        <v>0</v>
      </c>
      <c r="I96" s="66"/>
      <c r="K96" s="2" t="s">
        <v>3</v>
      </c>
      <c r="M96" s="29">
        <f t="shared" si="7"/>
        <v>80</v>
      </c>
    </row>
    <row r="97" spans="1:13" ht="15" x14ac:dyDescent="0.2">
      <c r="A97" s="30">
        <f t="shared" si="14"/>
        <v>81</v>
      </c>
      <c r="B97" s="31" t="s">
        <v>82</v>
      </c>
      <c r="C97" s="32" t="s">
        <v>6</v>
      </c>
      <c r="D97" s="33">
        <v>31.200000000000003</v>
      </c>
      <c r="E97" s="33">
        <f t="shared" si="15"/>
        <v>0</v>
      </c>
      <c r="F97" s="38"/>
      <c r="G97" s="33"/>
      <c r="H97" s="74">
        <f t="shared" si="16"/>
        <v>0</v>
      </c>
      <c r="I97" s="66"/>
      <c r="K97" s="2" t="s">
        <v>3</v>
      </c>
      <c r="M97" s="29">
        <f t="shared" si="7"/>
        <v>81</v>
      </c>
    </row>
    <row r="98" spans="1:13" ht="30" x14ac:dyDescent="0.2">
      <c r="A98" s="30">
        <f t="shared" si="14"/>
        <v>82</v>
      </c>
      <c r="B98" s="34" t="s">
        <v>81</v>
      </c>
      <c r="C98" s="32" t="s">
        <v>6</v>
      </c>
      <c r="D98" s="33">
        <v>31.200000000000003</v>
      </c>
      <c r="E98" s="33">
        <f t="shared" si="15"/>
        <v>0</v>
      </c>
      <c r="F98" s="38"/>
      <c r="G98" s="33"/>
      <c r="H98" s="74">
        <f t="shared" si="16"/>
        <v>0</v>
      </c>
      <c r="I98" s="66"/>
      <c r="K98" s="2" t="s">
        <v>3</v>
      </c>
      <c r="M98" s="29">
        <f t="shared" si="7"/>
        <v>82</v>
      </c>
    </row>
    <row r="99" spans="1:13" ht="15" x14ac:dyDescent="0.2">
      <c r="A99" s="30">
        <f t="shared" si="14"/>
        <v>83</v>
      </c>
      <c r="B99" s="31" t="s">
        <v>80</v>
      </c>
      <c r="C99" s="32" t="s">
        <v>6</v>
      </c>
      <c r="D99" s="33">
        <v>1173.5</v>
      </c>
      <c r="E99" s="33">
        <f t="shared" si="15"/>
        <v>0</v>
      </c>
      <c r="F99" s="38"/>
      <c r="G99" s="33"/>
      <c r="H99" s="74">
        <f t="shared" si="16"/>
        <v>0</v>
      </c>
      <c r="I99" s="66"/>
      <c r="K99" s="2" t="s">
        <v>3</v>
      </c>
      <c r="M99" s="29">
        <f t="shared" si="7"/>
        <v>83</v>
      </c>
    </row>
    <row r="100" spans="1:13" ht="60" x14ac:dyDescent="0.2">
      <c r="A100" s="30">
        <f t="shared" si="14"/>
        <v>84</v>
      </c>
      <c r="B100" s="31" t="s">
        <v>79</v>
      </c>
      <c r="C100" s="32" t="s">
        <v>6</v>
      </c>
      <c r="D100" s="33">
        <v>30</v>
      </c>
      <c r="E100" s="33">
        <f t="shared" si="15"/>
        <v>0</v>
      </c>
      <c r="F100" s="38"/>
      <c r="G100" s="33"/>
      <c r="H100" s="74">
        <f t="shared" si="16"/>
        <v>0</v>
      </c>
      <c r="I100" s="66"/>
      <c r="K100" s="2" t="s">
        <v>3</v>
      </c>
      <c r="M100" s="29">
        <f t="shared" si="7"/>
        <v>84</v>
      </c>
    </row>
    <row r="101" spans="1:13" ht="60" x14ac:dyDescent="0.2">
      <c r="A101" s="30">
        <f t="shared" si="14"/>
        <v>85</v>
      </c>
      <c r="B101" s="31" t="s">
        <v>78</v>
      </c>
      <c r="C101" s="32" t="s">
        <v>6</v>
      </c>
      <c r="D101" s="33">
        <v>4.0999999999999996</v>
      </c>
      <c r="E101" s="33">
        <f t="shared" si="15"/>
        <v>0</v>
      </c>
      <c r="F101" s="38"/>
      <c r="G101" s="33"/>
      <c r="H101" s="74">
        <f t="shared" si="16"/>
        <v>0</v>
      </c>
      <c r="I101" s="66"/>
      <c r="K101" s="2" t="s">
        <v>3</v>
      </c>
      <c r="M101" s="29">
        <f t="shared" si="7"/>
        <v>85</v>
      </c>
    </row>
    <row r="102" spans="1:13" ht="75" x14ac:dyDescent="0.2">
      <c r="A102" s="30">
        <f t="shared" si="14"/>
        <v>86</v>
      </c>
      <c r="B102" s="31" t="s">
        <v>77</v>
      </c>
      <c r="C102" s="32" t="s">
        <v>6</v>
      </c>
      <c r="D102" s="33">
        <v>9.8000000000000007</v>
      </c>
      <c r="E102" s="33">
        <f t="shared" si="15"/>
        <v>0</v>
      </c>
      <c r="F102" s="38"/>
      <c r="G102" s="33"/>
      <c r="H102" s="74">
        <f t="shared" si="16"/>
        <v>0</v>
      </c>
      <c r="I102" s="66"/>
      <c r="K102" s="2" t="s">
        <v>3</v>
      </c>
      <c r="M102" s="29">
        <f t="shared" si="7"/>
        <v>86</v>
      </c>
    </row>
    <row r="103" spans="1:13" ht="75" x14ac:dyDescent="0.2">
      <c r="A103" s="30">
        <f t="shared" si="14"/>
        <v>87</v>
      </c>
      <c r="B103" s="31" t="s">
        <v>76</v>
      </c>
      <c r="C103" s="32" t="s">
        <v>6</v>
      </c>
      <c r="D103" s="33">
        <v>2</v>
      </c>
      <c r="E103" s="33">
        <f t="shared" si="15"/>
        <v>0</v>
      </c>
      <c r="F103" s="38"/>
      <c r="G103" s="33"/>
      <c r="H103" s="74">
        <f t="shared" si="16"/>
        <v>0</v>
      </c>
      <c r="I103" s="66"/>
      <c r="K103" s="2" t="s">
        <v>3</v>
      </c>
      <c r="M103" s="29">
        <f t="shared" si="7"/>
        <v>87</v>
      </c>
    </row>
    <row r="104" spans="1:13" ht="75" x14ac:dyDescent="0.2">
      <c r="A104" s="30">
        <f t="shared" si="14"/>
        <v>88</v>
      </c>
      <c r="B104" s="31" t="s">
        <v>75</v>
      </c>
      <c r="C104" s="32" t="s">
        <v>6</v>
      </c>
      <c r="D104" s="33">
        <v>8.6</v>
      </c>
      <c r="E104" s="33">
        <f t="shared" si="15"/>
        <v>0</v>
      </c>
      <c r="F104" s="38"/>
      <c r="G104" s="33"/>
      <c r="H104" s="74">
        <f t="shared" si="16"/>
        <v>0</v>
      </c>
      <c r="I104" s="66"/>
      <c r="K104" s="2" t="s">
        <v>3</v>
      </c>
      <c r="M104" s="29">
        <f t="shared" si="7"/>
        <v>88</v>
      </c>
    </row>
    <row r="105" spans="1:13" ht="75" x14ac:dyDescent="0.2">
      <c r="A105" s="30">
        <f t="shared" si="14"/>
        <v>89</v>
      </c>
      <c r="B105" s="31" t="s">
        <v>74</v>
      </c>
      <c r="C105" s="32" t="s">
        <v>6</v>
      </c>
      <c r="D105" s="33">
        <v>13.3</v>
      </c>
      <c r="E105" s="33">
        <f t="shared" si="15"/>
        <v>0</v>
      </c>
      <c r="F105" s="38"/>
      <c r="G105" s="33"/>
      <c r="H105" s="74">
        <f t="shared" si="16"/>
        <v>0</v>
      </c>
      <c r="I105" s="66"/>
      <c r="K105" s="2" t="s">
        <v>3</v>
      </c>
      <c r="M105" s="29">
        <f t="shared" ref="M105:M168" si="17">IF(K105="рсц",M104+1,M104)</f>
        <v>89</v>
      </c>
    </row>
    <row r="106" spans="1:13" ht="60" x14ac:dyDescent="0.2">
      <c r="A106" s="30">
        <f t="shared" si="14"/>
        <v>90</v>
      </c>
      <c r="B106" s="31" t="s">
        <v>120</v>
      </c>
      <c r="C106" s="32" t="s">
        <v>6</v>
      </c>
      <c r="D106" s="33">
        <v>186.9</v>
      </c>
      <c r="E106" s="33">
        <f t="shared" si="15"/>
        <v>0</v>
      </c>
      <c r="F106" s="38"/>
      <c r="G106" s="33"/>
      <c r="H106" s="74">
        <f t="shared" si="16"/>
        <v>0</v>
      </c>
      <c r="I106" s="66"/>
      <c r="K106" s="2" t="s">
        <v>3</v>
      </c>
      <c r="M106" s="29">
        <f t="shared" si="17"/>
        <v>90</v>
      </c>
    </row>
    <row r="107" spans="1:13" ht="60" x14ac:dyDescent="0.2">
      <c r="A107" s="30">
        <f t="shared" si="14"/>
        <v>91</v>
      </c>
      <c r="B107" s="31" t="s">
        <v>119</v>
      </c>
      <c r="C107" s="32" t="s">
        <v>6</v>
      </c>
      <c r="D107" s="33">
        <v>715</v>
      </c>
      <c r="E107" s="33">
        <f t="shared" si="15"/>
        <v>0</v>
      </c>
      <c r="F107" s="38"/>
      <c r="G107" s="33"/>
      <c r="H107" s="74">
        <f t="shared" si="16"/>
        <v>0</v>
      </c>
      <c r="I107" s="66"/>
      <c r="K107" s="2" t="s">
        <v>3</v>
      </c>
      <c r="M107" s="29">
        <f t="shared" si="17"/>
        <v>91</v>
      </c>
    </row>
    <row r="108" spans="1:13" ht="60" x14ac:dyDescent="0.2">
      <c r="A108" s="30">
        <f t="shared" si="14"/>
        <v>92</v>
      </c>
      <c r="B108" s="31" t="s">
        <v>118</v>
      </c>
      <c r="C108" s="32" t="s">
        <v>6</v>
      </c>
      <c r="D108" s="33">
        <v>162.9</v>
      </c>
      <c r="E108" s="33">
        <f t="shared" si="15"/>
        <v>0</v>
      </c>
      <c r="F108" s="38"/>
      <c r="G108" s="33"/>
      <c r="H108" s="74">
        <f t="shared" si="16"/>
        <v>0</v>
      </c>
      <c r="I108" s="66"/>
      <c r="K108" s="2" t="s">
        <v>3</v>
      </c>
      <c r="M108" s="29">
        <f t="shared" si="17"/>
        <v>92</v>
      </c>
    </row>
    <row r="109" spans="1:13" ht="15" x14ac:dyDescent="0.2">
      <c r="A109" s="40"/>
      <c r="B109" s="41" t="s">
        <v>36</v>
      </c>
      <c r="C109" s="42"/>
      <c r="D109" s="43"/>
      <c r="E109" s="44"/>
      <c r="F109" s="45"/>
      <c r="G109" s="45"/>
      <c r="H109" s="77"/>
      <c r="I109" s="72"/>
      <c r="K109" s="2" t="s">
        <v>10</v>
      </c>
      <c r="M109" s="29">
        <f t="shared" si="17"/>
        <v>92</v>
      </c>
    </row>
    <row r="110" spans="1:13" ht="15" x14ac:dyDescent="0.2">
      <c r="A110" s="30">
        <f t="shared" ref="A110:A117" si="18">M110</f>
        <v>93</v>
      </c>
      <c r="B110" s="34" t="s">
        <v>69</v>
      </c>
      <c r="C110" s="32" t="s">
        <v>6</v>
      </c>
      <c r="D110" s="33">
        <v>402.97</v>
      </c>
      <c r="E110" s="33">
        <f t="shared" ref="E110:E117" si="19">F110+G110</f>
        <v>0</v>
      </c>
      <c r="F110" s="38"/>
      <c r="G110" s="33"/>
      <c r="H110" s="74">
        <f t="shared" ref="H110:H117" si="20">E110*D110</f>
        <v>0</v>
      </c>
      <c r="I110" s="66"/>
      <c r="K110" s="2" t="s">
        <v>3</v>
      </c>
      <c r="M110" s="29">
        <f t="shared" si="17"/>
        <v>93</v>
      </c>
    </row>
    <row r="111" spans="1:13" ht="15" x14ac:dyDescent="0.2">
      <c r="A111" s="30">
        <f t="shared" si="18"/>
        <v>94</v>
      </c>
      <c r="B111" s="34" t="s">
        <v>19</v>
      </c>
      <c r="C111" s="32" t="s">
        <v>6</v>
      </c>
      <c r="D111" s="33">
        <v>402.97</v>
      </c>
      <c r="E111" s="33">
        <f t="shared" si="19"/>
        <v>0</v>
      </c>
      <c r="F111" s="38"/>
      <c r="G111" s="33"/>
      <c r="H111" s="74">
        <f t="shared" si="20"/>
        <v>0</v>
      </c>
      <c r="I111" s="66"/>
      <c r="K111" s="2" t="s">
        <v>3</v>
      </c>
      <c r="M111" s="29">
        <f t="shared" si="17"/>
        <v>94</v>
      </c>
    </row>
    <row r="112" spans="1:13" ht="30" x14ac:dyDescent="0.2">
      <c r="A112" s="30">
        <f t="shared" si="18"/>
        <v>95</v>
      </c>
      <c r="B112" s="34" t="s">
        <v>109</v>
      </c>
      <c r="C112" s="32" t="s">
        <v>6</v>
      </c>
      <c r="D112" s="33">
        <v>402.97</v>
      </c>
      <c r="E112" s="33">
        <f t="shared" si="19"/>
        <v>0</v>
      </c>
      <c r="F112" s="38"/>
      <c r="G112" s="33"/>
      <c r="H112" s="74">
        <f t="shared" si="20"/>
        <v>0</v>
      </c>
      <c r="I112" s="66"/>
      <c r="K112" s="2" t="s">
        <v>3</v>
      </c>
      <c r="M112" s="29">
        <f t="shared" si="17"/>
        <v>95</v>
      </c>
    </row>
    <row r="113" spans="1:13" ht="45" x14ac:dyDescent="0.2">
      <c r="A113" s="30">
        <f t="shared" si="18"/>
        <v>96</v>
      </c>
      <c r="B113" s="34" t="s">
        <v>108</v>
      </c>
      <c r="C113" s="32" t="s">
        <v>6</v>
      </c>
      <c r="D113" s="33">
        <v>236.2</v>
      </c>
      <c r="E113" s="33">
        <f t="shared" si="19"/>
        <v>0</v>
      </c>
      <c r="F113" s="38"/>
      <c r="G113" s="33"/>
      <c r="H113" s="74">
        <f t="shared" si="20"/>
        <v>0</v>
      </c>
      <c r="I113" s="66"/>
      <c r="K113" s="2" t="s">
        <v>3</v>
      </c>
      <c r="M113" s="29">
        <f t="shared" si="17"/>
        <v>96</v>
      </c>
    </row>
    <row r="114" spans="1:13" ht="15" x14ac:dyDescent="0.2">
      <c r="A114" s="30">
        <f t="shared" si="18"/>
        <v>97</v>
      </c>
      <c r="B114" s="34" t="s">
        <v>107</v>
      </c>
      <c r="C114" s="32" t="s">
        <v>6</v>
      </c>
      <c r="D114" s="33">
        <v>236.2</v>
      </c>
      <c r="E114" s="33">
        <f t="shared" si="19"/>
        <v>0</v>
      </c>
      <c r="F114" s="38"/>
      <c r="G114" s="33"/>
      <c r="H114" s="74">
        <f t="shared" si="20"/>
        <v>0</v>
      </c>
      <c r="I114" s="66"/>
      <c r="K114" s="2" t="s">
        <v>3</v>
      </c>
      <c r="M114" s="29">
        <f t="shared" si="17"/>
        <v>97</v>
      </c>
    </row>
    <row r="115" spans="1:13" ht="30" x14ac:dyDescent="0.2">
      <c r="A115" s="30">
        <f t="shared" si="18"/>
        <v>98</v>
      </c>
      <c r="B115" s="34" t="s">
        <v>106</v>
      </c>
      <c r="C115" s="32" t="s">
        <v>6</v>
      </c>
      <c r="D115" s="33">
        <v>236.2</v>
      </c>
      <c r="E115" s="33">
        <f t="shared" si="19"/>
        <v>0</v>
      </c>
      <c r="F115" s="38"/>
      <c r="G115" s="33"/>
      <c r="H115" s="74">
        <f t="shared" si="20"/>
        <v>0</v>
      </c>
      <c r="I115" s="66"/>
      <c r="K115" s="2" t="s">
        <v>3</v>
      </c>
      <c r="M115" s="29">
        <f t="shared" si="17"/>
        <v>98</v>
      </c>
    </row>
    <row r="116" spans="1:13" ht="15" x14ac:dyDescent="0.2">
      <c r="A116" s="30">
        <f t="shared" si="18"/>
        <v>99</v>
      </c>
      <c r="B116" s="31" t="s">
        <v>68</v>
      </c>
      <c r="C116" s="32" t="s">
        <v>6</v>
      </c>
      <c r="D116" s="35">
        <v>236.2</v>
      </c>
      <c r="E116" s="33">
        <f t="shared" si="19"/>
        <v>0</v>
      </c>
      <c r="F116" s="38"/>
      <c r="G116" s="33"/>
      <c r="H116" s="74">
        <f t="shared" si="20"/>
        <v>0</v>
      </c>
      <c r="I116" s="66"/>
      <c r="K116" s="2" t="s">
        <v>3</v>
      </c>
      <c r="M116" s="29">
        <f t="shared" si="17"/>
        <v>99</v>
      </c>
    </row>
    <row r="117" spans="1:13" ht="15" x14ac:dyDescent="0.2">
      <c r="A117" s="30">
        <f t="shared" si="18"/>
        <v>100</v>
      </c>
      <c r="B117" s="31" t="s">
        <v>117</v>
      </c>
      <c r="C117" s="32" t="s">
        <v>6</v>
      </c>
      <c r="D117" s="33">
        <v>284</v>
      </c>
      <c r="E117" s="33">
        <f t="shared" si="19"/>
        <v>0</v>
      </c>
      <c r="F117" s="38"/>
      <c r="G117" s="33"/>
      <c r="H117" s="74">
        <f t="shared" si="20"/>
        <v>0</v>
      </c>
      <c r="I117" s="66"/>
      <c r="K117" s="2" t="s">
        <v>3</v>
      </c>
      <c r="M117" s="29">
        <f t="shared" si="17"/>
        <v>100</v>
      </c>
    </row>
    <row r="118" spans="1:13" ht="15.75" thickBot="1" x14ac:dyDescent="0.25">
      <c r="A118" s="40"/>
      <c r="B118" s="47" t="s">
        <v>156</v>
      </c>
      <c r="C118" s="48"/>
      <c r="D118" s="43"/>
      <c r="E118" s="45"/>
      <c r="F118" s="45"/>
      <c r="G118" s="43"/>
      <c r="H118" s="76">
        <f>SUM(H65:H117)</f>
        <v>0</v>
      </c>
      <c r="I118" s="72"/>
      <c r="K118" s="2" t="s">
        <v>7</v>
      </c>
      <c r="L118" s="12"/>
      <c r="M118" s="29">
        <f t="shared" si="17"/>
        <v>100</v>
      </c>
    </row>
    <row r="119" spans="1:13" ht="6.75" customHeight="1" thickBot="1" x14ac:dyDescent="0.25">
      <c r="A119" s="82"/>
      <c r="B119" s="18"/>
      <c r="C119" s="17"/>
      <c r="D119" s="16"/>
      <c r="E119" s="15"/>
      <c r="F119" s="16"/>
      <c r="G119" s="14"/>
      <c r="H119" s="73"/>
      <c r="M119" s="29">
        <f t="shared" si="17"/>
        <v>100</v>
      </c>
    </row>
    <row r="120" spans="1:13" ht="16.5" thickBot="1" x14ac:dyDescent="0.25">
      <c r="A120" s="82"/>
      <c r="B120" s="18" t="s">
        <v>165</v>
      </c>
      <c r="C120" s="17"/>
      <c r="D120" s="16"/>
      <c r="E120" s="15"/>
      <c r="F120" s="16"/>
      <c r="G120" s="14"/>
      <c r="H120" s="73"/>
      <c r="I120" s="13"/>
      <c r="K120" s="2" t="s">
        <v>44</v>
      </c>
      <c r="M120" s="29">
        <f t="shared" si="17"/>
        <v>100</v>
      </c>
    </row>
    <row r="121" spans="1:13" ht="15" x14ac:dyDescent="0.2">
      <c r="A121" s="40"/>
      <c r="B121" s="41" t="s">
        <v>43</v>
      </c>
      <c r="C121" s="42"/>
      <c r="D121" s="43"/>
      <c r="E121" s="44"/>
      <c r="F121" s="45"/>
      <c r="G121" s="45"/>
      <c r="H121" s="77"/>
      <c r="I121" s="72"/>
      <c r="K121" s="2" t="s">
        <v>10</v>
      </c>
      <c r="M121" s="29">
        <f t="shared" si="17"/>
        <v>100</v>
      </c>
    </row>
    <row r="122" spans="1:13" ht="60" x14ac:dyDescent="0.2">
      <c r="A122" s="30">
        <f t="shared" ref="A122:A142" si="21">M122</f>
        <v>101</v>
      </c>
      <c r="B122" s="31" t="s">
        <v>103</v>
      </c>
      <c r="C122" s="32" t="s">
        <v>6</v>
      </c>
      <c r="D122" s="33">
        <v>333.62200000000001</v>
      </c>
      <c r="E122" s="33">
        <f t="shared" ref="E122:E142" si="22">F122+G122</f>
        <v>0</v>
      </c>
      <c r="F122" s="38"/>
      <c r="G122" s="33"/>
      <c r="H122" s="74">
        <f t="shared" ref="H122:H142" si="23">E122*D122</f>
        <v>0</v>
      </c>
      <c r="I122" s="66"/>
      <c r="K122" s="2" t="s">
        <v>3</v>
      </c>
      <c r="M122" s="29">
        <f t="shared" si="17"/>
        <v>101</v>
      </c>
    </row>
    <row r="123" spans="1:13" ht="60" x14ac:dyDescent="0.2">
      <c r="A123" s="30">
        <f t="shared" si="21"/>
        <v>102</v>
      </c>
      <c r="B123" s="31" t="s">
        <v>102</v>
      </c>
      <c r="C123" s="32" t="s">
        <v>6</v>
      </c>
      <c r="D123" s="33">
        <v>27.36</v>
      </c>
      <c r="E123" s="33">
        <f t="shared" si="22"/>
        <v>0</v>
      </c>
      <c r="F123" s="38"/>
      <c r="G123" s="33"/>
      <c r="H123" s="74">
        <f t="shared" si="23"/>
        <v>0</v>
      </c>
      <c r="I123" s="66"/>
      <c r="K123" s="2" t="s">
        <v>3</v>
      </c>
      <c r="M123" s="29">
        <f t="shared" si="17"/>
        <v>102</v>
      </c>
    </row>
    <row r="124" spans="1:13" ht="45" x14ac:dyDescent="0.2">
      <c r="A124" s="30">
        <f t="shared" si="21"/>
        <v>103</v>
      </c>
      <c r="B124" s="31" t="s">
        <v>116</v>
      </c>
      <c r="C124" s="32" t="s">
        <v>6</v>
      </c>
      <c r="D124" s="33">
        <v>103.584</v>
      </c>
      <c r="E124" s="33">
        <f t="shared" si="22"/>
        <v>0</v>
      </c>
      <c r="F124" s="38"/>
      <c r="G124" s="33"/>
      <c r="H124" s="74">
        <f t="shared" si="23"/>
        <v>0</v>
      </c>
      <c r="I124" s="66"/>
      <c r="K124" s="2" t="s">
        <v>3</v>
      </c>
      <c r="M124" s="29">
        <f t="shared" si="17"/>
        <v>103</v>
      </c>
    </row>
    <row r="125" spans="1:13" ht="75" x14ac:dyDescent="0.2">
      <c r="A125" s="30">
        <f t="shared" si="21"/>
        <v>104</v>
      </c>
      <c r="B125" s="31" t="s">
        <v>101</v>
      </c>
      <c r="C125" s="32" t="s">
        <v>6</v>
      </c>
      <c r="D125" s="33">
        <v>128</v>
      </c>
      <c r="E125" s="33">
        <f t="shared" si="22"/>
        <v>0</v>
      </c>
      <c r="F125" s="38"/>
      <c r="G125" s="33"/>
      <c r="H125" s="74">
        <f t="shared" si="23"/>
        <v>0</v>
      </c>
      <c r="I125" s="66"/>
      <c r="K125" s="2" t="s">
        <v>3</v>
      </c>
      <c r="M125" s="29">
        <f t="shared" si="17"/>
        <v>104</v>
      </c>
    </row>
    <row r="126" spans="1:13" ht="30" x14ac:dyDescent="0.2">
      <c r="A126" s="30">
        <f t="shared" si="21"/>
        <v>105</v>
      </c>
      <c r="B126" s="31" t="s">
        <v>100</v>
      </c>
      <c r="C126" s="32" t="s">
        <v>6</v>
      </c>
      <c r="D126" s="35">
        <v>689.33299999999997</v>
      </c>
      <c r="E126" s="33">
        <f t="shared" si="22"/>
        <v>0</v>
      </c>
      <c r="F126" s="38"/>
      <c r="G126" s="33"/>
      <c r="H126" s="74">
        <f t="shared" si="23"/>
        <v>0</v>
      </c>
      <c r="I126" s="66"/>
      <c r="K126" s="2" t="s">
        <v>3</v>
      </c>
      <c r="M126" s="29">
        <f t="shared" si="17"/>
        <v>105</v>
      </c>
    </row>
    <row r="127" spans="1:13" ht="30" x14ac:dyDescent="0.2">
      <c r="A127" s="30">
        <f t="shared" si="21"/>
        <v>106</v>
      </c>
      <c r="B127" s="31" t="s">
        <v>99</v>
      </c>
      <c r="C127" s="32" t="s">
        <v>6</v>
      </c>
      <c r="D127" s="33">
        <v>103.84399999999999</v>
      </c>
      <c r="E127" s="33">
        <f t="shared" si="22"/>
        <v>0</v>
      </c>
      <c r="F127" s="38"/>
      <c r="G127" s="33"/>
      <c r="H127" s="74">
        <f t="shared" si="23"/>
        <v>0</v>
      </c>
      <c r="I127" s="66"/>
      <c r="K127" s="2" t="s">
        <v>3</v>
      </c>
      <c r="M127" s="29">
        <f t="shared" si="17"/>
        <v>106</v>
      </c>
    </row>
    <row r="128" spans="1:13" ht="15" x14ac:dyDescent="0.2">
      <c r="A128" s="30">
        <f t="shared" si="21"/>
        <v>107</v>
      </c>
      <c r="B128" s="31" t="s">
        <v>98</v>
      </c>
      <c r="C128" s="32" t="s">
        <v>6</v>
      </c>
      <c r="D128" s="33">
        <v>790.2</v>
      </c>
      <c r="E128" s="33">
        <f t="shared" si="22"/>
        <v>0</v>
      </c>
      <c r="F128" s="38"/>
      <c r="G128" s="33"/>
      <c r="H128" s="74">
        <f t="shared" si="23"/>
        <v>0</v>
      </c>
      <c r="I128" s="66"/>
      <c r="K128" s="2" t="s">
        <v>3</v>
      </c>
      <c r="M128" s="29">
        <f t="shared" si="17"/>
        <v>107</v>
      </c>
    </row>
    <row r="129" spans="1:13" ht="30" x14ac:dyDescent="0.2">
      <c r="A129" s="30">
        <f t="shared" si="21"/>
        <v>108</v>
      </c>
      <c r="B129" s="31" t="s">
        <v>97</v>
      </c>
      <c r="C129" s="32" t="s">
        <v>6</v>
      </c>
      <c r="D129" s="35">
        <v>539.98000000000013</v>
      </c>
      <c r="E129" s="33">
        <f t="shared" si="22"/>
        <v>0</v>
      </c>
      <c r="F129" s="38"/>
      <c r="G129" s="33"/>
      <c r="H129" s="74">
        <f t="shared" si="23"/>
        <v>0</v>
      </c>
      <c r="I129" s="66"/>
      <c r="K129" s="2" t="s">
        <v>3</v>
      </c>
      <c r="M129" s="29">
        <f t="shared" si="17"/>
        <v>108</v>
      </c>
    </row>
    <row r="130" spans="1:13" ht="15" x14ac:dyDescent="0.2">
      <c r="A130" s="30">
        <f t="shared" si="21"/>
        <v>109</v>
      </c>
      <c r="B130" s="31" t="s">
        <v>96</v>
      </c>
      <c r="C130" s="32" t="s">
        <v>6</v>
      </c>
      <c r="D130" s="35">
        <v>585.48599999999999</v>
      </c>
      <c r="E130" s="33">
        <f t="shared" si="22"/>
        <v>0</v>
      </c>
      <c r="F130" s="38"/>
      <c r="G130" s="33"/>
      <c r="H130" s="74">
        <f t="shared" si="23"/>
        <v>0</v>
      </c>
      <c r="I130" s="66"/>
      <c r="K130" s="2" t="s">
        <v>3</v>
      </c>
      <c r="M130" s="29">
        <f t="shared" si="17"/>
        <v>109</v>
      </c>
    </row>
    <row r="131" spans="1:13" ht="30" x14ac:dyDescent="0.2">
      <c r="A131" s="30">
        <f t="shared" si="21"/>
        <v>110</v>
      </c>
      <c r="B131" s="31" t="s">
        <v>115</v>
      </c>
      <c r="C131" s="32" t="s">
        <v>6</v>
      </c>
      <c r="D131" s="33">
        <v>103.84399999999999</v>
      </c>
      <c r="E131" s="33">
        <f t="shared" si="22"/>
        <v>0</v>
      </c>
      <c r="F131" s="38"/>
      <c r="G131" s="33"/>
      <c r="H131" s="74">
        <f t="shared" si="23"/>
        <v>0</v>
      </c>
      <c r="I131" s="66"/>
      <c r="K131" s="2" t="s">
        <v>3</v>
      </c>
      <c r="M131" s="29">
        <f t="shared" si="17"/>
        <v>110</v>
      </c>
    </row>
    <row r="132" spans="1:13" ht="15" x14ac:dyDescent="0.2">
      <c r="A132" s="30">
        <f t="shared" si="21"/>
        <v>111</v>
      </c>
      <c r="B132" s="31" t="s">
        <v>95</v>
      </c>
      <c r="C132" s="32" t="s">
        <v>5</v>
      </c>
      <c r="D132" s="35">
        <v>1050.21</v>
      </c>
      <c r="E132" s="33">
        <f t="shared" si="22"/>
        <v>0</v>
      </c>
      <c r="F132" s="38"/>
      <c r="G132" s="33"/>
      <c r="H132" s="74">
        <f t="shared" si="23"/>
        <v>0</v>
      </c>
      <c r="I132" s="66"/>
      <c r="K132" s="2" t="s">
        <v>3</v>
      </c>
      <c r="M132" s="29">
        <f t="shared" si="17"/>
        <v>111</v>
      </c>
    </row>
    <row r="133" spans="1:13" ht="30" x14ac:dyDescent="0.2">
      <c r="A133" s="30">
        <f t="shared" si="21"/>
        <v>112</v>
      </c>
      <c r="B133" s="31" t="s">
        <v>94</v>
      </c>
      <c r="C133" s="32" t="s">
        <v>5</v>
      </c>
      <c r="D133" s="33">
        <v>25.122</v>
      </c>
      <c r="E133" s="33">
        <f t="shared" si="22"/>
        <v>0</v>
      </c>
      <c r="F133" s="38"/>
      <c r="G133" s="33"/>
      <c r="H133" s="74">
        <f t="shared" si="23"/>
        <v>0</v>
      </c>
      <c r="I133" s="66"/>
      <c r="K133" s="2" t="s">
        <v>3</v>
      </c>
      <c r="M133" s="29">
        <f t="shared" si="17"/>
        <v>112</v>
      </c>
    </row>
    <row r="134" spans="1:13" ht="45" x14ac:dyDescent="0.2">
      <c r="A134" s="30">
        <f t="shared" si="21"/>
        <v>113</v>
      </c>
      <c r="B134" s="31" t="s">
        <v>92</v>
      </c>
      <c r="C134" s="32" t="s">
        <v>6</v>
      </c>
      <c r="D134" s="33">
        <v>273.36399999999998</v>
      </c>
      <c r="E134" s="33">
        <f t="shared" si="22"/>
        <v>0</v>
      </c>
      <c r="F134" s="38"/>
      <c r="G134" s="33"/>
      <c r="H134" s="74">
        <f t="shared" si="23"/>
        <v>0</v>
      </c>
      <c r="I134" s="66"/>
      <c r="K134" s="2" t="s">
        <v>3</v>
      </c>
      <c r="M134" s="29">
        <f t="shared" si="17"/>
        <v>113</v>
      </c>
    </row>
    <row r="135" spans="1:13" ht="15" x14ac:dyDescent="0.2">
      <c r="A135" s="30">
        <f t="shared" si="21"/>
        <v>114</v>
      </c>
      <c r="B135" s="31" t="s">
        <v>114</v>
      </c>
      <c r="C135" s="32" t="s">
        <v>6</v>
      </c>
      <c r="D135" s="33">
        <v>199.084</v>
      </c>
      <c r="E135" s="33">
        <f t="shared" si="22"/>
        <v>0</v>
      </c>
      <c r="F135" s="38"/>
      <c r="G135" s="33"/>
      <c r="H135" s="74">
        <f t="shared" si="23"/>
        <v>0</v>
      </c>
      <c r="I135" s="66"/>
      <c r="K135" s="2" t="s">
        <v>3</v>
      </c>
      <c r="M135" s="29">
        <f t="shared" si="17"/>
        <v>114</v>
      </c>
    </row>
    <row r="136" spans="1:13" ht="15" x14ac:dyDescent="0.2">
      <c r="A136" s="30">
        <f t="shared" si="21"/>
        <v>115</v>
      </c>
      <c r="B136" s="31" t="s">
        <v>89</v>
      </c>
      <c r="C136" s="32" t="s">
        <v>6</v>
      </c>
      <c r="D136" s="33">
        <v>439.66</v>
      </c>
      <c r="E136" s="33">
        <f t="shared" si="22"/>
        <v>0</v>
      </c>
      <c r="F136" s="38"/>
      <c r="G136" s="33"/>
      <c r="H136" s="74">
        <f t="shared" si="23"/>
        <v>0</v>
      </c>
      <c r="I136" s="66"/>
      <c r="K136" s="2" t="s">
        <v>3</v>
      </c>
      <c r="M136" s="29">
        <f t="shared" si="17"/>
        <v>115</v>
      </c>
    </row>
    <row r="137" spans="1:13" ht="15" x14ac:dyDescent="0.2">
      <c r="A137" s="30">
        <f t="shared" si="21"/>
        <v>116</v>
      </c>
      <c r="B137" s="31" t="s">
        <v>88</v>
      </c>
      <c r="C137" s="32" t="s">
        <v>6</v>
      </c>
      <c r="D137" s="33">
        <v>329.32400000000001</v>
      </c>
      <c r="E137" s="33">
        <f t="shared" si="22"/>
        <v>0</v>
      </c>
      <c r="F137" s="38"/>
      <c r="G137" s="33"/>
      <c r="H137" s="74">
        <f t="shared" si="23"/>
        <v>0</v>
      </c>
      <c r="I137" s="66"/>
      <c r="K137" s="2" t="s">
        <v>3</v>
      </c>
      <c r="M137" s="29">
        <f t="shared" si="17"/>
        <v>116</v>
      </c>
    </row>
    <row r="138" spans="1:13" ht="15" x14ac:dyDescent="0.2">
      <c r="A138" s="30">
        <f t="shared" si="21"/>
        <v>117</v>
      </c>
      <c r="B138" s="31" t="s">
        <v>87</v>
      </c>
      <c r="C138" s="32" t="s">
        <v>6</v>
      </c>
      <c r="D138" s="33">
        <v>329.32400000000001</v>
      </c>
      <c r="E138" s="33">
        <f t="shared" si="22"/>
        <v>0</v>
      </c>
      <c r="F138" s="38"/>
      <c r="G138" s="33"/>
      <c r="H138" s="74">
        <f t="shared" si="23"/>
        <v>0</v>
      </c>
      <c r="I138" s="66"/>
      <c r="K138" s="2" t="s">
        <v>3</v>
      </c>
      <c r="M138" s="29">
        <f t="shared" si="17"/>
        <v>117</v>
      </c>
    </row>
    <row r="139" spans="1:13" ht="30" x14ac:dyDescent="0.2">
      <c r="A139" s="30">
        <f t="shared" si="21"/>
        <v>118</v>
      </c>
      <c r="B139" s="31" t="s">
        <v>113</v>
      </c>
      <c r="C139" s="32" t="s">
        <v>5</v>
      </c>
      <c r="D139" s="33">
        <v>64</v>
      </c>
      <c r="E139" s="33">
        <f t="shared" si="22"/>
        <v>0</v>
      </c>
      <c r="F139" s="38"/>
      <c r="G139" s="33"/>
      <c r="H139" s="74">
        <f t="shared" si="23"/>
        <v>0</v>
      </c>
      <c r="I139" s="66"/>
      <c r="K139" s="2" t="s">
        <v>3</v>
      </c>
      <c r="M139" s="29">
        <f t="shared" si="17"/>
        <v>118</v>
      </c>
    </row>
    <row r="140" spans="1:13" ht="30" x14ac:dyDescent="0.2">
      <c r="A140" s="30">
        <f t="shared" si="21"/>
        <v>119</v>
      </c>
      <c r="B140" s="31" t="s">
        <v>112</v>
      </c>
      <c r="C140" s="32" t="s">
        <v>5</v>
      </c>
      <c r="D140" s="33">
        <v>400</v>
      </c>
      <c r="E140" s="33">
        <f t="shared" si="22"/>
        <v>0</v>
      </c>
      <c r="F140" s="38"/>
      <c r="G140" s="33"/>
      <c r="H140" s="74">
        <f t="shared" si="23"/>
        <v>0</v>
      </c>
      <c r="I140" s="66"/>
      <c r="K140" s="2" t="s">
        <v>3</v>
      </c>
      <c r="M140" s="29">
        <f t="shared" si="17"/>
        <v>119</v>
      </c>
    </row>
    <row r="141" spans="1:13" ht="30" x14ac:dyDescent="0.2">
      <c r="A141" s="30">
        <f t="shared" si="21"/>
        <v>120</v>
      </c>
      <c r="B141" s="31" t="s">
        <v>111</v>
      </c>
      <c r="C141" s="32" t="s">
        <v>5</v>
      </c>
      <c r="D141" s="33">
        <v>559</v>
      </c>
      <c r="E141" s="33">
        <f t="shared" si="22"/>
        <v>0</v>
      </c>
      <c r="F141" s="38"/>
      <c r="G141" s="33"/>
      <c r="H141" s="74">
        <f t="shared" si="23"/>
        <v>0</v>
      </c>
      <c r="I141" s="66"/>
      <c r="K141" s="2" t="s">
        <v>3</v>
      </c>
      <c r="M141" s="29">
        <f t="shared" si="17"/>
        <v>120</v>
      </c>
    </row>
    <row r="142" spans="1:13" ht="60" x14ac:dyDescent="0.2">
      <c r="A142" s="30">
        <f t="shared" si="21"/>
        <v>121</v>
      </c>
      <c r="B142" s="31" t="s">
        <v>86</v>
      </c>
      <c r="C142" s="32" t="s">
        <v>6</v>
      </c>
      <c r="D142" s="33">
        <v>296.58800000000002</v>
      </c>
      <c r="E142" s="33">
        <f t="shared" si="22"/>
        <v>0</v>
      </c>
      <c r="F142" s="38"/>
      <c r="G142" s="33"/>
      <c r="H142" s="74">
        <f t="shared" si="23"/>
        <v>0</v>
      </c>
      <c r="I142" s="66"/>
      <c r="K142" s="2" t="s">
        <v>3</v>
      </c>
      <c r="M142" s="29">
        <f t="shared" si="17"/>
        <v>121</v>
      </c>
    </row>
    <row r="143" spans="1:13" ht="15" x14ac:dyDescent="0.2">
      <c r="A143" s="40"/>
      <c r="B143" s="41" t="s">
        <v>14</v>
      </c>
      <c r="C143" s="42"/>
      <c r="D143" s="43"/>
      <c r="E143" s="44"/>
      <c r="F143" s="45"/>
      <c r="G143" s="45"/>
      <c r="H143" s="77"/>
      <c r="I143" s="72"/>
      <c r="K143" s="2" t="s">
        <v>10</v>
      </c>
      <c r="M143" s="29">
        <f t="shared" si="17"/>
        <v>121</v>
      </c>
    </row>
    <row r="144" spans="1:13" ht="15" x14ac:dyDescent="0.2">
      <c r="A144" s="30">
        <f t="shared" ref="A144:A157" si="24">M144</f>
        <v>122</v>
      </c>
      <c r="B144" s="34" t="s">
        <v>85</v>
      </c>
      <c r="C144" s="32" t="s">
        <v>6</v>
      </c>
      <c r="D144" s="33">
        <v>45</v>
      </c>
      <c r="E144" s="33">
        <f t="shared" ref="E144:E157" si="25">F144+G144</f>
        <v>0</v>
      </c>
      <c r="F144" s="38"/>
      <c r="G144" s="33"/>
      <c r="H144" s="74">
        <f t="shared" ref="H144:H157" si="26">E144*D144</f>
        <v>0</v>
      </c>
      <c r="I144" s="66"/>
      <c r="K144" s="2" t="s">
        <v>3</v>
      </c>
      <c r="M144" s="29">
        <f t="shared" si="17"/>
        <v>122</v>
      </c>
    </row>
    <row r="145" spans="1:13" ht="45" x14ac:dyDescent="0.2">
      <c r="A145" s="30">
        <f t="shared" si="24"/>
        <v>123</v>
      </c>
      <c r="B145" s="31" t="s">
        <v>84</v>
      </c>
      <c r="C145" s="32" t="s">
        <v>6</v>
      </c>
      <c r="D145" s="33">
        <v>45</v>
      </c>
      <c r="E145" s="33">
        <f t="shared" si="25"/>
        <v>0</v>
      </c>
      <c r="F145" s="38"/>
      <c r="G145" s="33"/>
      <c r="H145" s="74">
        <f t="shared" si="26"/>
        <v>0</v>
      </c>
      <c r="I145" s="66"/>
      <c r="K145" s="2" t="s">
        <v>3</v>
      </c>
      <c r="M145" s="29">
        <f t="shared" si="17"/>
        <v>123</v>
      </c>
    </row>
    <row r="146" spans="1:13" ht="15" x14ac:dyDescent="0.2">
      <c r="A146" s="30">
        <f t="shared" si="24"/>
        <v>124</v>
      </c>
      <c r="B146" s="34" t="s">
        <v>83</v>
      </c>
      <c r="C146" s="32" t="s">
        <v>6</v>
      </c>
      <c r="D146" s="33">
        <v>45</v>
      </c>
      <c r="E146" s="33">
        <f t="shared" si="25"/>
        <v>0</v>
      </c>
      <c r="F146" s="38"/>
      <c r="G146" s="33"/>
      <c r="H146" s="74">
        <f t="shared" si="26"/>
        <v>0</v>
      </c>
      <c r="I146" s="66"/>
      <c r="K146" s="2" t="s">
        <v>3</v>
      </c>
      <c r="M146" s="29">
        <f t="shared" si="17"/>
        <v>124</v>
      </c>
    </row>
    <row r="147" spans="1:13" ht="15" x14ac:dyDescent="0.2">
      <c r="A147" s="30">
        <f t="shared" si="24"/>
        <v>125</v>
      </c>
      <c r="B147" s="31" t="s">
        <v>82</v>
      </c>
      <c r="C147" s="32" t="s">
        <v>6</v>
      </c>
      <c r="D147" s="33">
        <v>45</v>
      </c>
      <c r="E147" s="33">
        <f t="shared" si="25"/>
        <v>0</v>
      </c>
      <c r="F147" s="38"/>
      <c r="G147" s="33"/>
      <c r="H147" s="74">
        <f t="shared" si="26"/>
        <v>0</v>
      </c>
      <c r="I147" s="66"/>
      <c r="K147" s="2" t="s">
        <v>3</v>
      </c>
      <c r="M147" s="29">
        <f t="shared" si="17"/>
        <v>125</v>
      </c>
    </row>
    <row r="148" spans="1:13" ht="30" x14ac:dyDescent="0.2">
      <c r="A148" s="30">
        <f t="shared" si="24"/>
        <v>126</v>
      </c>
      <c r="B148" s="34" t="s">
        <v>81</v>
      </c>
      <c r="C148" s="32" t="s">
        <v>6</v>
      </c>
      <c r="D148" s="33">
        <v>45</v>
      </c>
      <c r="E148" s="33">
        <f t="shared" si="25"/>
        <v>0</v>
      </c>
      <c r="F148" s="38"/>
      <c r="G148" s="33"/>
      <c r="H148" s="74">
        <f t="shared" si="26"/>
        <v>0</v>
      </c>
      <c r="I148" s="66"/>
      <c r="K148" s="2" t="s">
        <v>3</v>
      </c>
      <c r="M148" s="29">
        <f t="shared" si="17"/>
        <v>126</v>
      </c>
    </row>
    <row r="149" spans="1:13" ht="15" x14ac:dyDescent="0.2">
      <c r="A149" s="30">
        <f t="shared" si="24"/>
        <v>127</v>
      </c>
      <c r="B149" s="31" t="s">
        <v>80</v>
      </c>
      <c r="C149" s="32" t="s">
        <v>6</v>
      </c>
      <c r="D149" s="33">
        <v>1174</v>
      </c>
      <c r="E149" s="33">
        <f t="shared" si="25"/>
        <v>0</v>
      </c>
      <c r="F149" s="38"/>
      <c r="G149" s="33"/>
      <c r="H149" s="74">
        <f t="shared" si="26"/>
        <v>0</v>
      </c>
      <c r="I149" s="66"/>
      <c r="K149" s="2" t="s">
        <v>3</v>
      </c>
      <c r="M149" s="29">
        <f t="shared" si="17"/>
        <v>127</v>
      </c>
    </row>
    <row r="150" spans="1:13" ht="60" x14ac:dyDescent="0.2">
      <c r="A150" s="30">
        <f t="shared" si="24"/>
        <v>128</v>
      </c>
      <c r="B150" s="31" t="s">
        <v>79</v>
      </c>
      <c r="C150" s="32" t="s">
        <v>6</v>
      </c>
      <c r="D150" s="33">
        <v>45</v>
      </c>
      <c r="E150" s="33">
        <f t="shared" si="25"/>
        <v>0</v>
      </c>
      <c r="F150" s="38"/>
      <c r="G150" s="33"/>
      <c r="H150" s="74">
        <f t="shared" si="26"/>
        <v>0</v>
      </c>
      <c r="I150" s="66"/>
      <c r="K150" s="2" t="s">
        <v>3</v>
      </c>
      <c r="M150" s="29">
        <f t="shared" si="17"/>
        <v>128</v>
      </c>
    </row>
    <row r="151" spans="1:13" ht="60" x14ac:dyDescent="0.2">
      <c r="A151" s="30">
        <f t="shared" si="24"/>
        <v>129</v>
      </c>
      <c r="B151" s="31" t="s">
        <v>78</v>
      </c>
      <c r="C151" s="32" t="s">
        <v>6</v>
      </c>
      <c r="D151" s="33">
        <v>0</v>
      </c>
      <c r="E151" s="33">
        <f t="shared" si="25"/>
        <v>0</v>
      </c>
      <c r="F151" s="38"/>
      <c r="G151" s="33"/>
      <c r="H151" s="74">
        <f t="shared" si="26"/>
        <v>0</v>
      </c>
      <c r="I151" s="66"/>
      <c r="K151" s="2" t="s">
        <v>3</v>
      </c>
      <c r="M151" s="29">
        <f t="shared" si="17"/>
        <v>129</v>
      </c>
    </row>
    <row r="152" spans="1:13" ht="75" x14ac:dyDescent="0.2">
      <c r="A152" s="30">
        <f t="shared" si="24"/>
        <v>130</v>
      </c>
      <c r="B152" s="31" t="s">
        <v>77</v>
      </c>
      <c r="C152" s="32" t="s">
        <v>6</v>
      </c>
      <c r="D152" s="33">
        <v>11.8</v>
      </c>
      <c r="E152" s="33">
        <f t="shared" si="25"/>
        <v>0</v>
      </c>
      <c r="F152" s="38"/>
      <c r="G152" s="33"/>
      <c r="H152" s="74">
        <f t="shared" si="26"/>
        <v>0</v>
      </c>
      <c r="I152" s="66"/>
      <c r="K152" s="2" t="s">
        <v>3</v>
      </c>
      <c r="M152" s="29">
        <f t="shared" si="17"/>
        <v>130</v>
      </c>
    </row>
    <row r="153" spans="1:13" ht="75" x14ac:dyDescent="0.2">
      <c r="A153" s="30">
        <f t="shared" si="24"/>
        <v>131</v>
      </c>
      <c r="B153" s="31" t="s">
        <v>76</v>
      </c>
      <c r="C153" s="32" t="s">
        <v>6</v>
      </c>
      <c r="D153" s="33">
        <v>0</v>
      </c>
      <c r="E153" s="33">
        <f t="shared" si="25"/>
        <v>0</v>
      </c>
      <c r="F153" s="38"/>
      <c r="G153" s="33"/>
      <c r="H153" s="74">
        <f t="shared" si="26"/>
        <v>0</v>
      </c>
      <c r="I153" s="66"/>
      <c r="K153" s="2" t="s">
        <v>3</v>
      </c>
      <c r="M153" s="29">
        <f t="shared" si="17"/>
        <v>131</v>
      </c>
    </row>
    <row r="154" spans="1:13" ht="75" x14ac:dyDescent="0.2">
      <c r="A154" s="30">
        <f t="shared" si="24"/>
        <v>132</v>
      </c>
      <c r="B154" s="31" t="s">
        <v>75</v>
      </c>
      <c r="C154" s="32" t="s">
        <v>6</v>
      </c>
      <c r="D154" s="33">
        <v>11.1</v>
      </c>
      <c r="E154" s="33">
        <f t="shared" si="25"/>
        <v>0</v>
      </c>
      <c r="F154" s="38"/>
      <c r="G154" s="33"/>
      <c r="H154" s="74">
        <f t="shared" si="26"/>
        <v>0</v>
      </c>
      <c r="I154" s="66"/>
      <c r="K154" s="2" t="s">
        <v>3</v>
      </c>
      <c r="M154" s="29">
        <f t="shared" si="17"/>
        <v>132</v>
      </c>
    </row>
    <row r="155" spans="1:13" ht="60" x14ac:dyDescent="0.2">
      <c r="A155" s="30">
        <f t="shared" si="24"/>
        <v>133</v>
      </c>
      <c r="B155" s="31" t="s">
        <v>73</v>
      </c>
      <c r="C155" s="32" t="s">
        <v>6</v>
      </c>
      <c r="D155" s="33">
        <v>123.4</v>
      </c>
      <c r="E155" s="33">
        <f t="shared" si="25"/>
        <v>0</v>
      </c>
      <c r="F155" s="38"/>
      <c r="G155" s="33"/>
      <c r="H155" s="74">
        <f t="shared" si="26"/>
        <v>0</v>
      </c>
      <c r="I155" s="66"/>
      <c r="K155" s="2" t="s">
        <v>3</v>
      </c>
      <c r="M155" s="29">
        <f t="shared" si="17"/>
        <v>133</v>
      </c>
    </row>
    <row r="156" spans="1:13" ht="60" x14ac:dyDescent="0.2">
      <c r="A156" s="30">
        <f t="shared" si="24"/>
        <v>134</v>
      </c>
      <c r="B156" s="31" t="s">
        <v>72</v>
      </c>
      <c r="C156" s="32" t="s">
        <v>6</v>
      </c>
      <c r="D156" s="33">
        <v>208.3</v>
      </c>
      <c r="E156" s="33">
        <f t="shared" si="25"/>
        <v>0</v>
      </c>
      <c r="F156" s="38"/>
      <c r="G156" s="33"/>
      <c r="H156" s="74">
        <f t="shared" si="26"/>
        <v>0</v>
      </c>
      <c r="I156" s="66"/>
      <c r="K156" s="2" t="s">
        <v>3</v>
      </c>
      <c r="M156" s="29">
        <f t="shared" si="17"/>
        <v>134</v>
      </c>
    </row>
    <row r="157" spans="1:13" ht="45" x14ac:dyDescent="0.2">
      <c r="A157" s="30">
        <f t="shared" si="24"/>
        <v>135</v>
      </c>
      <c r="B157" s="31" t="s">
        <v>110</v>
      </c>
      <c r="C157" s="32" t="s">
        <v>6</v>
      </c>
      <c r="D157" s="33">
        <v>734.1</v>
      </c>
      <c r="E157" s="33">
        <f t="shared" si="25"/>
        <v>0</v>
      </c>
      <c r="F157" s="38"/>
      <c r="G157" s="33"/>
      <c r="H157" s="74">
        <f t="shared" si="26"/>
        <v>0</v>
      </c>
      <c r="I157" s="66"/>
      <c r="K157" s="2" t="s">
        <v>3</v>
      </c>
      <c r="M157" s="29">
        <f t="shared" si="17"/>
        <v>135</v>
      </c>
    </row>
    <row r="158" spans="1:13" ht="15" x14ac:dyDescent="0.2">
      <c r="A158" s="40"/>
      <c r="B158" s="41" t="s">
        <v>36</v>
      </c>
      <c r="C158" s="42"/>
      <c r="D158" s="43"/>
      <c r="E158" s="44"/>
      <c r="F158" s="45"/>
      <c r="G158" s="45"/>
      <c r="H158" s="77"/>
      <c r="I158" s="72"/>
      <c r="K158" s="2" t="s">
        <v>10</v>
      </c>
      <c r="M158" s="29">
        <f t="shared" si="17"/>
        <v>135</v>
      </c>
    </row>
    <row r="159" spans="1:13" ht="15" x14ac:dyDescent="0.2">
      <c r="A159" s="30">
        <f t="shared" ref="A159:A166" si="27">M159</f>
        <v>136</v>
      </c>
      <c r="B159" s="34" t="s">
        <v>69</v>
      </c>
      <c r="C159" s="32" t="s">
        <v>6</v>
      </c>
      <c r="D159" s="33">
        <v>210</v>
      </c>
      <c r="E159" s="33">
        <f t="shared" ref="E159:E166" si="28">F159+G159</f>
        <v>0</v>
      </c>
      <c r="F159" s="38"/>
      <c r="G159" s="33"/>
      <c r="H159" s="74">
        <f t="shared" ref="H159:H166" si="29">E159*D159</f>
        <v>0</v>
      </c>
      <c r="I159" s="66"/>
      <c r="K159" s="2" t="s">
        <v>3</v>
      </c>
      <c r="M159" s="29">
        <f t="shared" si="17"/>
        <v>136</v>
      </c>
    </row>
    <row r="160" spans="1:13" ht="15" x14ac:dyDescent="0.2">
      <c r="A160" s="30">
        <f t="shared" si="27"/>
        <v>137</v>
      </c>
      <c r="B160" s="34" t="s">
        <v>19</v>
      </c>
      <c r="C160" s="32" t="s">
        <v>6</v>
      </c>
      <c r="D160" s="33">
        <v>210</v>
      </c>
      <c r="E160" s="33">
        <f t="shared" si="28"/>
        <v>0</v>
      </c>
      <c r="F160" s="38"/>
      <c r="G160" s="33"/>
      <c r="H160" s="74">
        <f t="shared" si="29"/>
        <v>0</v>
      </c>
      <c r="I160" s="66"/>
      <c r="K160" s="2" t="s">
        <v>3</v>
      </c>
      <c r="M160" s="29">
        <f t="shared" si="17"/>
        <v>137</v>
      </c>
    </row>
    <row r="161" spans="1:13" ht="30" x14ac:dyDescent="0.2">
      <c r="A161" s="30">
        <f t="shared" si="27"/>
        <v>138</v>
      </c>
      <c r="B161" s="34" t="s">
        <v>109</v>
      </c>
      <c r="C161" s="32" t="s">
        <v>6</v>
      </c>
      <c r="D161" s="33">
        <v>183</v>
      </c>
      <c r="E161" s="33">
        <f t="shared" si="28"/>
        <v>0</v>
      </c>
      <c r="F161" s="38"/>
      <c r="G161" s="33"/>
      <c r="H161" s="74">
        <f t="shared" si="29"/>
        <v>0</v>
      </c>
      <c r="I161" s="66"/>
      <c r="K161" s="2" t="s">
        <v>3</v>
      </c>
      <c r="M161" s="29">
        <f t="shared" si="17"/>
        <v>138</v>
      </c>
    </row>
    <row r="162" spans="1:13" ht="45" x14ac:dyDescent="0.2">
      <c r="A162" s="30">
        <f t="shared" si="27"/>
        <v>139</v>
      </c>
      <c r="B162" s="34" t="s">
        <v>108</v>
      </c>
      <c r="C162" s="32" t="s">
        <v>6</v>
      </c>
      <c r="D162" s="33">
        <v>174.39999999999998</v>
      </c>
      <c r="E162" s="33">
        <f t="shared" si="28"/>
        <v>0</v>
      </c>
      <c r="F162" s="38"/>
      <c r="G162" s="33"/>
      <c r="H162" s="74">
        <f t="shared" si="29"/>
        <v>0</v>
      </c>
      <c r="I162" s="66"/>
      <c r="K162" s="2" t="s">
        <v>3</v>
      </c>
      <c r="M162" s="29">
        <f t="shared" si="17"/>
        <v>139</v>
      </c>
    </row>
    <row r="163" spans="1:13" ht="15" x14ac:dyDescent="0.2">
      <c r="A163" s="30">
        <f t="shared" si="27"/>
        <v>140</v>
      </c>
      <c r="B163" s="34" t="s">
        <v>107</v>
      </c>
      <c r="C163" s="32" t="s">
        <v>6</v>
      </c>
      <c r="D163" s="33">
        <v>174.39999999999998</v>
      </c>
      <c r="E163" s="33">
        <f t="shared" si="28"/>
        <v>0</v>
      </c>
      <c r="F163" s="38"/>
      <c r="G163" s="33"/>
      <c r="H163" s="74">
        <f t="shared" si="29"/>
        <v>0</v>
      </c>
      <c r="I163" s="66"/>
      <c r="K163" s="2" t="s">
        <v>3</v>
      </c>
      <c r="M163" s="29">
        <f t="shared" si="17"/>
        <v>140</v>
      </c>
    </row>
    <row r="164" spans="1:13" ht="30" x14ac:dyDescent="0.2">
      <c r="A164" s="30">
        <f t="shared" si="27"/>
        <v>141</v>
      </c>
      <c r="B164" s="31" t="s">
        <v>106</v>
      </c>
      <c r="C164" s="32" t="s">
        <v>6</v>
      </c>
      <c r="D164" s="33">
        <v>174.39999999999998</v>
      </c>
      <c r="E164" s="33">
        <f t="shared" si="28"/>
        <v>0</v>
      </c>
      <c r="F164" s="38"/>
      <c r="G164" s="33"/>
      <c r="H164" s="74">
        <f t="shared" si="29"/>
        <v>0</v>
      </c>
      <c r="I164" s="66"/>
      <c r="K164" s="2" t="s">
        <v>3</v>
      </c>
      <c r="M164" s="29">
        <f t="shared" si="17"/>
        <v>141</v>
      </c>
    </row>
    <row r="165" spans="1:13" ht="15" x14ac:dyDescent="0.2">
      <c r="A165" s="30">
        <f t="shared" si="27"/>
        <v>142</v>
      </c>
      <c r="B165" s="34" t="s">
        <v>105</v>
      </c>
      <c r="C165" s="32" t="s">
        <v>6</v>
      </c>
      <c r="D165" s="35">
        <v>174.39999999999998</v>
      </c>
      <c r="E165" s="33">
        <f t="shared" si="28"/>
        <v>0</v>
      </c>
      <c r="F165" s="38"/>
      <c r="G165" s="33"/>
      <c r="H165" s="74">
        <f t="shared" si="29"/>
        <v>0</v>
      </c>
      <c r="I165" s="66"/>
      <c r="K165" s="2" t="s">
        <v>3</v>
      </c>
      <c r="M165" s="29">
        <f t="shared" si="17"/>
        <v>142</v>
      </c>
    </row>
    <row r="166" spans="1:13" ht="15" x14ac:dyDescent="0.2">
      <c r="A166" s="30">
        <f t="shared" si="27"/>
        <v>143</v>
      </c>
      <c r="B166" s="31" t="s">
        <v>68</v>
      </c>
      <c r="C166" s="32" t="s">
        <v>6</v>
      </c>
      <c r="D166" s="35">
        <v>174.39999999999998</v>
      </c>
      <c r="E166" s="33">
        <f t="shared" si="28"/>
        <v>0</v>
      </c>
      <c r="F166" s="38"/>
      <c r="G166" s="33"/>
      <c r="H166" s="74">
        <f t="shared" si="29"/>
        <v>0</v>
      </c>
      <c r="I166" s="66"/>
      <c r="K166" s="2" t="s">
        <v>3</v>
      </c>
      <c r="M166" s="29">
        <f t="shared" si="17"/>
        <v>143</v>
      </c>
    </row>
    <row r="167" spans="1:13" ht="15.75" thickBot="1" x14ac:dyDescent="0.25">
      <c r="A167" s="40"/>
      <c r="B167" s="47" t="s">
        <v>144</v>
      </c>
      <c r="C167" s="48"/>
      <c r="D167" s="43"/>
      <c r="E167" s="45"/>
      <c r="F167" s="45"/>
      <c r="G167" s="43"/>
      <c r="H167" s="76">
        <f>SUM(H120:H166)</f>
        <v>0</v>
      </c>
      <c r="I167" s="72"/>
      <c r="K167" s="2" t="s">
        <v>7</v>
      </c>
      <c r="L167" s="12"/>
      <c r="M167" s="29">
        <f t="shared" si="17"/>
        <v>143</v>
      </c>
    </row>
    <row r="168" spans="1:13" ht="6.75" customHeight="1" thickBot="1" x14ac:dyDescent="0.25">
      <c r="A168" s="82"/>
      <c r="B168" s="18"/>
      <c r="C168" s="17"/>
      <c r="D168" s="16"/>
      <c r="E168" s="15"/>
      <c r="F168" s="16"/>
      <c r="G168" s="14"/>
      <c r="H168" s="73"/>
      <c r="M168" s="29">
        <f t="shared" si="17"/>
        <v>143</v>
      </c>
    </row>
    <row r="169" spans="1:13" ht="16.5" thickBot="1" x14ac:dyDescent="0.25">
      <c r="A169" s="82"/>
      <c r="B169" s="18" t="s">
        <v>166</v>
      </c>
      <c r="C169" s="17"/>
      <c r="D169" s="16"/>
      <c r="E169" s="15"/>
      <c r="F169" s="16"/>
      <c r="G169" s="14"/>
      <c r="H169" s="73"/>
      <c r="I169" s="13"/>
      <c r="K169" s="2" t="s">
        <v>44</v>
      </c>
      <c r="M169" s="29">
        <f t="shared" ref="M169:M232" si="30">IF(K169="рсц",M168+1,M168)</f>
        <v>143</v>
      </c>
    </row>
    <row r="170" spans="1:13" ht="15" x14ac:dyDescent="0.2">
      <c r="A170" s="40"/>
      <c r="B170" s="41" t="s">
        <v>43</v>
      </c>
      <c r="C170" s="42"/>
      <c r="D170" s="43"/>
      <c r="E170" s="44"/>
      <c r="F170" s="45"/>
      <c r="G170" s="45"/>
      <c r="H170" s="77"/>
      <c r="I170" s="72"/>
      <c r="K170" s="2" t="s">
        <v>10</v>
      </c>
      <c r="M170" s="29">
        <f t="shared" si="30"/>
        <v>143</v>
      </c>
    </row>
    <row r="171" spans="1:13" ht="15" x14ac:dyDescent="0.2">
      <c r="A171" s="30">
        <f t="shared" ref="A171:A189" si="31">M171</f>
        <v>144</v>
      </c>
      <c r="B171" s="34" t="s">
        <v>104</v>
      </c>
      <c r="C171" s="32" t="s">
        <v>6</v>
      </c>
      <c r="D171" s="33">
        <v>206.52160000000001</v>
      </c>
      <c r="E171" s="33">
        <f t="shared" ref="E171:E189" si="32">F171+G171</f>
        <v>0</v>
      </c>
      <c r="F171" s="38"/>
      <c r="G171" s="33"/>
      <c r="H171" s="74">
        <f t="shared" ref="H171:H189" si="33">E171*D171</f>
        <v>0</v>
      </c>
      <c r="I171" s="66"/>
      <c r="K171" s="2" t="s">
        <v>3</v>
      </c>
      <c r="M171" s="29">
        <f t="shared" si="30"/>
        <v>144</v>
      </c>
    </row>
    <row r="172" spans="1:13" ht="60" x14ac:dyDescent="0.2">
      <c r="A172" s="30">
        <f t="shared" si="31"/>
        <v>145</v>
      </c>
      <c r="B172" s="31" t="s">
        <v>103</v>
      </c>
      <c r="C172" s="32" t="s">
        <v>6</v>
      </c>
      <c r="D172" s="33">
        <v>80.971199999999996</v>
      </c>
      <c r="E172" s="33">
        <f t="shared" si="32"/>
        <v>0</v>
      </c>
      <c r="F172" s="38"/>
      <c r="G172" s="33"/>
      <c r="H172" s="74">
        <f t="shared" si="33"/>
        <v>0</v>
      </c>
      <c r="I172" s="66"/>
      <c r="K172" s="2" t="s">
        <v>3</v>
      </c>
      <c r="M172" s="29">
        <f t="shared" si="30"/>
        <v>145</v>
      </c>
    </row>
    <row r="173" spans="1:13" ht="60" x14ac:dyDescent="0.2">
      <c r="A173" s="30">
        <f t="shared" si="31"/>
        <v>146</v>
      </c>
      <c r="B173" s="31" t="s">
        <v>102</v>
      </c>
      <c r="C173" s="32" t="s">
        <v>6</v>
      </c>
      <c r="D173" s="33">
        <v>54.72</v>
      </c>
      <c r="E173" s="33">
        <f t="shared" si="32"/>
        <v>0</v>
      </c>
      <c r="F173" s="38"/>
      <c r="G173" s="33"/>
      <c r="H173" s="74">
        <f t="shared" si="33"/>
        <v>0</v>
      </c>
      <c r="I173" s="66"/>
      <c r="K173" s="2" t="s">
        <v>3</v>
      </c>
      <c r="M173" s="29">
        <f t="shared" si="30"/>
        <v>146</v>
      </c>
    </row>
    <row r="174" spans="1:13" ht="75" x14ac:dyDescent="0.2">
      <c r="A174" s="30">
        <f t="shared" si="31"/>
        <v>147</v>
      </c>
      <c r="B174" s="31" t="s">
        <v>101</v>
      </c>
      <c r="C174" s="32" t="s">
        <v>6</v>
      </c>
      <c r="D174" s="33">
        <v>153.5</v>
      </c>
      <c r="E174" s="33">
        <f t="shared" si="32"/>
        <v>0</v>
      </c>
      <c r="F174" s="38"/>
      <c r="G174" s="33"/>
      <c r="H174" s="74">
        <f t="shared" si="33"/>
        <v>0</v>
      </c>
      <c r="I174" s="66"/>
      <c r="K174" s="2" t="s">
        <v>3</v>
      </c>
      <c r="M174" s="29">
        <f t="shared" si="30"/>
        <v>147</v>
      </c>
    </row>
    <row r="175" spans="1:13" ht="30" x14ac:dyDescent="0.2">
      <c r="A175" s="30">
        <f t="shared" si="31"/>
        <v>148</v>
      </c>
      <c r="B175" s="31" t="s">
        <v>100</v>
      </c>
      <c r="C175" s="32" t="s">
        <v>6</v>
      </c>
      <c r="D175" s="35">
        <v>310.61</v>
      </c>
      <c r="E175" s="33">
        <f t="shared" si="32"/>
        <v>0</v>
      </c>
      <c r="F175" s="38"/>
      <c r="G175" s="33"/>
      <c r="H175" s="74">
        <f t="shared" si="33"/>
        <v>0</v>
      </c>
      <c r="I175" s="66"/>
      <c r="K175" s="2" t="s">
        <v>3</v>
      </c>
      <c r="M175" s="29">
        <f t="shared" si="30"/>
        <v>148</v>
      </c>
    </row>
    <row r="176" spans="1:13" ht="30" x14ac:dyDescent="0.2">
      <c r="A176" s="30">
        <f t="shared" si="31"/>
        <v>149</v>
      </c>
      <c r="B176" s="31" t="s">
        <v>99</v>
      </c>
      <c r="C176" s="32" t="s">
        <v>6</v>
      </c>
      <c r="D176" s="33">
        <v>76.135999999999996</v>
      </c>
      <c r="E176" s="33">
        <f t="shared" si="32"/>
        <v>0</v>
      </c>
      <c r="F176" s="38"/>
      <c r="G176" s="33"/>
      <c r="H176" s="74">
        <f t="shared" si="33"/>
        <v>0</v>
      </c>
      <c r="I176" s="66"/>
      <c r="K176" s="2" t="s">
        <v>3</v>
      </c>
      <c r="M176" s="29">
        <f t="shared" si="30"/>
        <v>149</v>
      </c>
    </row>
    <row r="177" spans="1:13" ht="15" x14ac:dyDescent="0.2">
      <c r="A177" s="30">
        <f t="shared" si="31"/>
        <v>150</v>
      </c>
      <c r="B177" s="34" t="s">
        <v>98</v>
      </c>
      <c r="C177" s="32" t="s">
        <v>6</v>
      </c>
      <c r="D177" s="33">
        <v>655.7399999999999</v>
      </c>
      <c r="E177" s="33">
        <f t="shared" si="32"/>
        <v>0</v>
      </c>
      <c r="F177" s="38"/>
      <c r="G177" s="33"/>
      <c r="H177" s="74">
        <f t="shared" si="33"/>
        <v>0</v>
      </c>
      <c r="I177" s="66"/>
      <c r="K177" s="2" t="s">
        <v>3</v>
      </c>
      <c r="M177" s="29">
        <f t="shared" si="30"/>
        <v>150</v>
      </c>
    </row>
    <row r="178" spans="1:13" ht="30" x14ac:dyDescent="0.2">
      <c r="A178" s="30">
        <f t="shared" si="31"/>
        <v>151</v>
      </c>
      <c r="B178" s="31" t="s">
        <v>97</v>
      </c>
      <c r="C178" s="32" t="s">
        <v>6</v>
      </c>
      <c r="D178" s="35">
        <v>365.33</v>
      </c>
      <c r="E178" s="33">
        <f t="shared" si="32"/>
        <v>0</v>
      </c>
      <c r="F178" s="38"/>
      <c r="G178" s="33"/>
      <c r="H178" s="74">
        <f t="shared" si="33"/>
        <v>0</v>
      </c>
      <c r="I178" s="66"/>
      <c r="K178" s="2" t="s">
        <v>3</v>
      </c>
      <c r="M178" s="29">
        <f t="shared" si="30"/>
        <v>151</v>
      </c>
    </row>
    <row r="179" spans="1:13" ht="15" x14ac:dyDescent="0.2">
      <c r="A179" s="30">
        <f t="shared" si="31"/>
        <v>152</v>
      </c>
      <c r="B179" s="31" t="s">
        <v>96</v>
      </c>
      <c r="C179" s="32" t="s">
        <v>6</v>
      </c>
      <c r="D179" s="33">
        <v>655.7399999999999</v>
      </c>
      <c r="E179" s="33">
        <f t="shared" si="32"/>
        <v>0</v>
      </c>
      <c r="F179" s="38"/>
      <c r="G179" s="33"/>
      <c r="H179" s="74">
        <f t="shared" si="33"/>
        <v>0</v>
      </c>
      <c r="I179" s="66"/>
      <c r="K179" s="2" t="s">
        <v>3</v>
      </c>
      <c r="M179" s="29">
        <f t="shared" si="30"/>
        <v>152</v>
      </c>
    </row>
    <row r="180" spans="1:13" ht="15" x14ac:dyDescent="0.2">
      <c r="A180" s="30">
        <f t="shared" si="31"/>
        <v>153</v>
      </c>
      <c r="B180" s="31" t="s">
        <v>95</v>
      </c>
      <c r="C180" s="32" t="s">
        <v>5</v>
      </c>
      <c r="D180" s="33">
        <v>879.01</v>
      </c>
      <c r="E180" s="33">
        <f t="shared" si="32"/>
        <v>0</v>
      </c>
      <c r="F180" s="38"/>
      <c r="G180" s="33"/>
      <c r="H180" s="74">
        <f t="shared" si="33"/>
        <v>0</v>
      </c>
      <c r="I180" s="66"/>
      <c r="K180" s="2" t="s">
        <v>3</v>
      </c>
      <c r="M180" s="29">
        <f t="shared" si="30"/>
        <v>153</v>
      </c>
    </row>
    <row r="181" spans="1:13" ht="30" x14ac:dyDescent="0.2">
      <c r="A181" s="30">
        <f t="shared" si="31"/>
        <v>154</v>
      </c>
      <c r="B181" s="31" t="s">
        <v>94</v>
      </c>
      <c r="C181" s="32" t="s">
        <v>5</v>
      </c>
      <c r="D181" s="33">
        <v>77.5</v>
      </c>
      <c r="E181" s="33">
        <f t="shared" si="32"/>
        <v>0</v>
      </c>
      <c r="F181" s="38"/>
      <c r="G181" s="33"/>
      <c r="H181" s="74">
        <f t="shared" si="33"/>
        <v>0</v>
      </c>
      <c r="I181" s="66"/>
      <c r="K181" s="2" t="s">
        <v>3</v>
      </c>
      <c r="M181" s="29">
        <f t="shared" si="30"/>
        <v>154</v>
      </c>
    </row>
    <row r="182" spans="1:13" ht="15" x14ac:dyDescent="0.2">
      <c r="A182" s="30">
        <f t="shared" si="31"/>
        <v>155</v>
      </c>
      <c r="B182" s="31" t="s">
        <v>93</v>
      </c>
      <c r="C182" s="32" t="s">
        <v>6</v>
      </c>
      <c r="D182" s="33">
        <v>72.695999999999998</v>
      </c>
      <c r="E182" s="33">
        <f t="shared" si="32"/>
        <v>0</v>
      </c>
      <c r="F182" s="38"/>
      <c r="G182" s="33"/>
      <c r="H182" s="74">
        <f t="shared" si="33"/>
        <v>0</v>
      </c>
      <c r="I182" s="66"/>
      <c r="K182" s="2" t="s">
        <v>3</v>
      </c>
      <c r="M182" s="29">
        <f t="shared" si="30"/>
        <v>155</v>
      </c>
    </row>
    <row r="183" spans="1:13" ht="45" x14ac:dyDescent="0.2">
      <c r="A183" s="30">
        <f t="shared" si="31"/>
        <v>156</v>
      </c>
      <c r="B183" s="31" t="s">
        <v>92</v>
      </c>
      <c r="C183" s="32" t="s">
        <v>6</v>
      </c>
      <c r="D183" s="33">
        <v>72.695999999999998</v>
      </c>
      <c r="E183" s="33">
        <f t="shared" si="32"/>
        <v>0</v>
      </c>
      <c r="F183" s="38"/>
      <c r="G183" s="33"/>
      <c r="H183" s="74">
        <f t="shared" si="33"/>
        <v>0</v>
      </c>
      <c r="I183" s="66"/>
      <c r="K183" s="2" t="s">
        <v>3</v>
      </c>
      <c r="M183" s="29">
        <f t="shared" si="30"/>
        <v>156</v>
      </c>
    </row>
    <row r="184" spans="1:13" ht="15" x14ac:dyDescent="0.2">
      <c r="A184" s="30">
        <f t="shared" si="31"/>
        <v>157</v>
      </c>
      <c r="B184" s="31" t="s">
        <v>91</v>
      </c>
      <c r="C184" s="32" t="s">
        <v>6</v>
      </c>
      <c r="D184" s="33">
        <v>140.30000000000001</v>
      </c>
      <c r="E184" s="33">
        <f t="shared" si="32"/>
        <v>0</v>
      </c>
      <c r="F184" s="38"/>
      <c r="G184" s="33"/>
      <c r="H184" s="74">
        <f t="shared" si="33"/>
        <v>0</v>
      </c>
      <c r="I184" s="66"/>
      <c r="K184" s="2" t="s">
        <v>3</v>
      </c>
      <c r="M184" s="29">
        <f t="shared" si="30"/>
        <v>157</v>
      </c>
    </row>
    <row r="185" spans="1:13" ht="30" x14ac:dyDescent="0.2">
      <c r="A185" s="30">
        <f t="shared" si="31"/>
        <v>158</v>
      </c>
      <c r="B185" s="31" t="s">
        <v>90</v>
      </c>
      <c r="C185" s="32" t="s">
        <v>6</v>
      </c>
      <c r="D185" s="33">
        <v>45.671999999999997</v>
      </c>
      <c r="E185" s="33">
        <f t="shared" si="32"/>
        <v>0</v>
      </c>
      <c r="F185" s="38"/>
      <c r="G185" s="33"/>
      <c r="H185" s="74">
        <f t="shared" si="33"/>
        <v>0</v>
      </c>
      <c r="I185" s="66"/>
      <c r="K185" s="2" t="s">
        <v>3</v>
      </c>
      <c r="M185" s="29">
        <f t="shared" si="30"/>
        <v>158</v>
      </c>
    </row>
    <row r="186" spans="1:13" ht="15" x14ac:dyDescent="0.2">
      <c r="A186" s="30">
        <f t="shared" si="31"/>
        <v>159</v>
      </c>
      <c r="B186" s="31" t="s">
        <v>89</v>
      </c>
      <c r="C186" s="32" t="s">
        <v>6</v>
      </c>
      <c r="D186" s="33">
        <v>133.626</v>
      </c>
      <c r="E186" s="33">
        <f t="shared" si="32"/>
        <v>0</v>
      </c>
      <c r="F186" s="38"/>
      <c r="G186" s="33"/>
      <c r="H186" s="74">
        <f t="shared" si="33"/>
        <v>0</v>
      </c>
      <c r="I186" s="66"/>
      <c r="K186" s="2" t="s">
        <v>3</v>
      </c>
      <c r="M186" s="29">
        <f t="shared" si="30"/>
        <v>159</v>
      </c>
    </row>
    <row r="187" spans="1:13" ht="15" x14ac:dyDescent="0.2">
      <c r="A187" s="30">
        <f t="shared" si="31"/>
        <v>160</v>
      </c>
      <c r="B187" s="31" t="s">
        <v>88</v>
      </c>
      <c r="C187" s="32" t="s">
        <v>6</v>
      </c>
      <c r="D187" s="33">
        <v>76.272000000000006</v>
      </c>
      <c r="E187" s="33">
        <f t="shared" si="32"/>
        <v>0</v>
      </c>
      <c r="F187" s="38"/>
      <c r="G187" s="33"/>
      <c r="H187" s="74">
        <f t="shared" si="33"/>
        <v>0</v>
      </c>
      <c r="I187" s="66"/>
      <c r="K187" s="2" t="s">
        <v>3</v>
      </c>
      <c r="M187" s="29">
        <f t="shared" si="30"/>
        <v>160</v>
      </c>
    </row>
    <row r="188" spans="1:13" ht="15" x14ac:dyDescent="0.2">
      <c r="A188" s="30">
        <f t="shared" si="31"/>
        <v>161</v>
      </c>
      <c r="B188" s="31" t="s">
        <v>87</v>
      </c>
      <c r="C188" s="32" t="s">
        <v>6</v>
      </c>
      <c r="D188" s="33">
        <v>152.28</v>
      </c>
      <c r="E188" s="33">
        <f t="shared" si="32"/>
        <v>0</v>
      </c>
      <c r="F188" s="38"/>
      <c r="G188" s="33"/>
      <c r="H188" s="74">
        <f t="shared" si="33"/>
        <v>0</v>
      </c>
      <c r="I188" s="66"/>
      <c r="K188" s="2" t="s">
        <v>3</v>
      </c>
      <c r="M188" s="29">
        <f t="shared" si="30"/>
        <v>161</v>
      </c>
    </row>
    <row r="189" spans="1:13" ht="60" x14ac:dyDescent="0.2">
      <c r="A189" s="30">
        <f t="shared" si="31"/>
        <v>162</v>
      </c>
      <c r="B189" s="31" t="s">
        <v>86</v>
      </c>
      <c r="C189" s="32" t="s">
        <v>6</v>
      </c>
      <c r="D189" s="33">
        <v>137.96799999999999</v>
      </c>
      <c r="E189" s="33">
        <f t="shared" si="32"/>
        <v>0</v>
      </c>
      <c r="F189" s="38"/>
      <c r="G189" s="33"/>
      <c r="H189" s="74">
        <f t="shared" si="33"/>
        <v>0</v>
      </c>
      <c r="I189" s="66"/>
      <c r="K189" s="2" t="s">
        <v>3</v>
      </c>
      <c r="M189" s="29">
        <f t="shared" si="30"/>
        <v>162</v>
      </c>
    </row>
    <row r="190" spans="1:13" ht="15" x14ac:dyDescent="0.2">
      <c r="A190" s="40"/>
      <c r="B190" s="41" t="s">
        <v>14</v>
      </c>
      <c r="C190" s="42"/>
      <c r="D190" s="43"/>
      <c r="E190" s="44"/>
      <c r="F190" s="45"/>
      <c r="G190" s="45"/>
      <c r="H190" s="77"/>
      <c r="I190" s="72"/>
      <c r="K190" s="2" t="s">
        <v>10</v>
      </c>
      <c r="M190" s="29">
        <f t="shared" si="30"/>
        <v>162</v>
      </c>
    </row>
    <row r="191" spans="1:13" ht="15" x14ac:dyDescent="0.2">
      <c r="A191" s="30">
        <f t="shared" ref="A191:A206" si="34">M191</f>
        <v>163</v>
      </c>
      <c r="B191" s="34" t="s">
        <v>85</v>
      </c>
      <c r="C191" s="32" t="s">
        <v>6</v>
      </c>
      <c r="D191" s="33">
        <v>16.5</v>
      </c>
      <c r="E191" s="33">
        <f t="shared" ref="E191:E206" si="35">F191+G191</f>
        <v>0</v>
      </c>
      <c r="F191" s="38"/>
      <c r="G191" s="33"/>
      <c r="H191" s="74">
        <f t="shared" ref="H191:H206" si="36">E191*D191</f>
        <v>0</v>
      </c>
      <c r="I191" s="66"/>
      <c r="K191" s="2" t="s">
        <v>3</v>
      </c>
      <c r="M191" s="29">
        <f t="shared" si="30"/>
        <v>163</v>
      </c>
    </row>
    <row r="192" spans="1:13" ht="45" x14ac:dyDescent="0.2">
      <c r="A192" s="30">
        <f t="shared" si="34"/>
        <v>164</v>
      </c>
      <c r="B192" s="31" t="s">
        <v>84</v>
      </c>
      <c r="C192" s="32" t="s">
        <v>6</v>
      </c>
      <c r="D192" s="33">
        <v>16.5</v>
      </c>
      <c r="E192" s="33">
        <f t="shared" si="35"/>
        <v>0</v>
      </c>
      <c r="F192" s="38"/>
      <c r="G192" s="33"/>
      <c r="H192" s="74">
        <f t="shared" si="36"/>
        <v>0</v>
      </c>
      <c r="I192" s="66"/>
      <c r="K192" s="2" t="s">
        <v>3</v>
      </c>
      <c r="M192" s="29">
        <f t="shared" si="30"/>
        <v>164</v>
      </c>
    </row>
    <row r="193" spans="1:13" ht="15" x14ac:dyDescent="0.2">
      <c r="A193" s="30">
        <f t="shared" si="34"/>
        <v>165</v>
      </c>
      <c r="B193" s="34" t="s">
        <v>83</v>
      </c>
      <c r="C193" s="32" t="s">
        <v>6</v>
      </c>
      <c r="D193" s="33">
        <v>16.5</v>
      </c>
      <c r="E193" s="33">
        <f t="shared" si="35"/>
        <v>0</v>
      </c>
      <c r="F193" s="38"/>
      <c r="G193" s="33"/>
      <c r="H193" s="74">
        <f t="shared" si="36"/>
        <v>0</v>
      </c>
      <c r="I193" s="66"/>
      <c r="K193" s="2" t="s">
        <v>3</v>
      </c>
      <c r="M193" s="29">
        <f t="shared" si="30"/>
        <v>165</v>
      </c>
    </row>
    <row r="194" spans="1:13" ht="15" x14ac:dyDescent="0.2">
      <c r="A194" s="30">
        <f t="shared" si="34"/>
        <v>166</v>
      </c>
      <c r="B194" s="31" t="s">
        <v>82</v>
      </c>
      <c r="C194" s="32" t="s">
        <v>6</v>
      </c>
      <c r="D194" s="33">
        <v>16.5</v>
      </c>
      <c r="E194" s="33">
        <f t="shared" si="35"/>
        <v>0</v>
      </c>
      <c r="F194" s="38"/>
      <c r="G194" s="33"/>
      <c r="H194" s="74">
        <f t="shared" si="36"/>
        <v>0</v>
      </c>
      <c r="I194" s="66"/>
      <c r="K194" s="2" t="s">
        <v>3</v>
      </c>
      <c r="M194" s="29">
        <f t="shared" si="30"/>
        <v>166</v>
      </c>
    </row>
    <row r="195" spans="1:13" ht="30" x14ac:dyDescent="0.2">
      <c r="A195" s="30">
        <f t="shared" si="34"/>
        <v>167</v>
      </c>
      <c r="B195" s="34" t="s">
        <v>81</v>
      </c>
      <c r="C195" s="32" t="s">
        <v>6</v>
      </c>
      <c r="D195" s="33">
        <v>16.5</v>
      </c>
      <c r="E195" s="33">
        <f t="shared" si="35"/>
        <v>0</v>
      </c>
      <c r="F195" s="38"/>
      <c r="G195" s="33"/>
      <c r="H195" s="74">
        <f t="shared" si="36"/>
        <v>0</v>
      </c>
      <c r="I195" s="66"/>
      <c r="K195" s="2" t="s">
        <v>3</v>
      </c>
      <c r="M195" s="29">
        <f t="shared" si="30"/>
        <v>167</v>
      </c>
    </row>
    <row r="196" spans="1:13" ht="15" x14ac:dyDescent="0.2">
      <c r="A196" s="30">
        <f t="shared" si="34"/>
        <v>168</v>
      </c>
      <c r="B196" s="31" t="s">
        <v>80</v>
      </c>
      <c r="C196" s="32" t="s">
        <v>6</v>
      </c>
      <c r="D196" s="33">
        <v>302.02600000000001</v>
      </c>
      <c r="E196" s="33">
        <f t="shared" si="35"/>
        <v>0</v>
      </c>
      <c r="F196" s="38"/>
      <c r="G196" s="33"/>
      <c r="H196" s="74">
        <f t="shared" si="36"/>
        <v>0</v>
      </c>
      <c r="I196" s="66"/>
      <c r="K196" s="2" t="s">
        <v>3</v>
      </c>
      <c r="M196" s="29">
        <f t="shared" si="30"/>
        <v>168</v>
      </c>
    </row>
    <row r="197" spans="1:13" ht="60" x14ac:dyDescent="0.2">
      <c r="A197" s="30">
        <f t="shared" si="34"/>
        <v>169</v>
      </c>
      <c r="B197" s="31" t="s">
        <v>79</v>
      </c>
      <c r="C197" s="32" t="s">
        <v>6</v>
      </c>
      <c r="D197" s="33">
        <v>11</v>
      </c>
      <c r="E197" s="33">
        <f t="shared" si="35"/>
        <v>0</v>
      </c>
      <c r="F197" s="38"/>
      <c r="G197" s="33"/>
      <c r="H197" s="74">
        <f t="shared" si="36"/>
        <v>0</v>
      </c>
      <c r="I197" s="66"/>
      <c r="K197" s="2" t="s">
        <v>3</v>
      </c>
      <c r="M197" s="29">
        <f t="shared" si="30"/>
        <v>169</v>
      </c>
    </row>
    <row r="198" spans="1:13" ht="60" x14ac:dyDescent="0.2">
      <c r="A198" s="30">
        <f t="shared" si="34"/>
        <v>170</v>
      </c>
      <c r="B198" s="31" t="s">
        <v>78</v>
      </c>
      <c r="C198" s="32" t="s">
        <v>6</v>
      </c>
      <c r="D198" s="33">
        <v>2.2000000000000002</v>
      </c>
      <c r="E198" s="33">
        <f t="shared" si="35"/>
        <v>0</v>
      </c>
      <c r="F198" s="38"/>
      <c r="G198" s="33"/>
      <c r="H198" s="74">
        <f t="shared" si="36"/>
        <v>0</v>
      </c>
      <c r="I198" s="66"/>
      <c r="K198" s="2" t="s">
        <v>3</v>
      </c>
      <c r="M198" s="29">
        <f t="shared" si="30"/>
        <v>170</v>
      </c>
    </row>
    <row r="199" spans="1:13" ht="75" x14ac:dyDescent="0.2">
      <c r="A199" s="30">
        <f t="shared" si="34"/>
        <v>171</v>
      </c>
      <c r="B199" s="31" t="s">
        <v>77</v>
      </c>
      <c r="C199" s="32" t="s">
        <v>6</v>
      </c>
      <c r="D199" s="33">
        <v>12.5</v>
      </c>
      <c r="E199" s="33">
        <f t="shared" si="35"/>
        <v>0</v>
      </c>
      <c r="F199" s="38"/>
      <c r="G199" s="33"/>
      <c r="H199" s="74">
        <f t="shared" si="36"/>
        <v>0</v>
      </c>
      <c r="I199" s="66"/>
      <c r="K199" s="2" t="s">
        <v>3</v>
      </c>
      <c r="M199" s="29">
        <f t="shared" si="30"/>
        <v>171</v>
      </c>
    </row>
    <row r="200" spans="1:13" ht="75" x14ac:dyDescent="0.2">
      <c r="A200" s="30">
        <f t="shared" si="34"/>
        <v>172</v>
      </c>
      <c r="B200" s="31" t="s">
        <v>76</v>
      </c>
      <c r="C200" s="32" t="s">
        <v>6</v>
      </c>
      <c r="D200" s="33">
        <v>2</v>
      </c>
      <c r="E200" s="33">
        <f t="shared" si="35"/>
        <v>0</v>
      </c>
      <c r="F200" s="38"/>
      <c r="G200" s="33"/>
      <c r="H200" s="74">
        <f t="shared" si="36"/>
        <v>0</v>
      </c>
      <c r="I200" s="66"/>
      <c r="K200" s="2" t="s">
        <v>3</v>
      </c>
      <c r="M200" s="29">
        <f t="shared" si="30"/>
        <v>172</v>
      </c>
    </row>
    <row r="201" spans="1:13" ht="75" x14ac:dyDescent="0.2">
      <c r="A201" s="30">
        <f t="shared" si="34"/>
        <v>173</v>
      </c>
      <c r="B201" s="31" t="s">
        <v>75</v>
      </c>
      <c r="C201" s="32" t="s">
        <v>6</v>
      </c>
      <c r="D201" s="33">
        <v>34.5</v>
      </c>
      <c r="E201" s="33">
        <f t="shared" si="35"/>
        <v>0</v>
      </c>
      <c r="F201" s="38"/>
      <c r="G201" s="33"/>
      <c r="H201" s="74">
        <f t="shared" si="36"/>
        <v>0</v>
      </c>
      <c r="I201" s="66"/>
      <c r="K201" s="2" t="s">
        <v>3</v>
      </c>
      <c r="M201" s="29">
        <f t="shared" si="30"/>
        <v>173</v>
      </c>
    </row>
    <row r="202" spans="1:13" ht="75" x14ac:dyDescent="0.2">
      <c r="A202" s="30">
        <f t="shared" si="34"/>
        <v>174</v>
      </c>
      <c r="B202" s="31" t="s">
        <v>74</v>
      </c>
      <c r="C202" s="32" t="s">
        <v>6</v>
      </c>
      <c r="D202" s="33">
        <v>1.7</v>
      </c>
      <c r="E202" s="33">
        <f t="shared" si="35"/>
        <v>0</v>
      </c>
      <c r="F202" s="38"/>
      <c r="G202" s="33"/>
      <c r="H202" s="74">
        <f t="shared" si="36"/>
        <v>0</v>
      </c>
      <c r="I202" s="66"/>
      <c r="K202" s="2" t="s">
        <v>3</v>
      </c>
      <c r="M202" s="29">
        <f t="shared" si="30"/>
        <v>174</v>
      </c>
    </row>
    <row r="203" spans="1:13" ht="60" x14ac:dyDescent="0.2">
      <c r="A203" s="30">
        <f t="shared" si="34"/>
        <v>175</v>
      </c>
      <c r="B203" s="31" t="s">
        <v>73</v>
      </c>
      <c r="C203" s="32" t="s">
        <v>6</v>
      </c>
      <c r="D203" s="33">
        <v>10.5</v>
      </c>
      <c r="E203" s="33">
        <f t="shared" si="35"/>
        <v>0</v>
      </c>
      <c r="F203" s="38"/>
      <c r="G203" s="33"/>
      <c r="H203" s="74">
        <f t="shared" si="36"/>
        <v>0</v>
      </c>
      <c r="I203" s="66"/>
      <c r="K203" s="2" t="s">
        <v>3</v>
      </c>
      <c r="M203" s="29">
        <f t="shared" si="30"/>
        <v>175</v>
      </c>
    </row>
    <row r="204" spans="1:13" ht="60" x14ac:dyDescent="0.2">
      <c r="A204" s="30">
        <f t="shared" si="34"/>
        <v>176</v>
      </c>
      <c r="B204" s="31" t="s">
        <v>72</v>
      </c>
      <c r="C204" s="32" t="s">
        <v>6</v>
      </c>
      <c r="D204" s="33">
        <v>198.7</v>
      </c>
      <c r="E204" s="33">
        <f t="shared" si="35"/>
        <v>0</v>
      </c>
      <c r="F204" s="38"/>
      <c r="G204" s="33"/>
      <c r="H204" s="74">
        <f t="shared" si="36"/>
        <v>0</v>
      </c>
      <c r="I204" s="66"/>
      <c r="K204" s="2" t="s">
        <v>3</v>
      </c>
      <c r="M204" s="29">
        <f t="shared" si="30"/>
        <v>176</v>
      </c>
    </row>
    <row r="205" spans="1:13" ht="60" x14ac:dyDescent="0.2">
      <c r="A205" s="30">
        <f t="shared" si="34"/>
        <v>177</v>
      </c>
      <c r="B205" s="31" t="s">
        <v>71</v>
      </c>
      <c r="C205" s="32" t="s">
        <v>6</v>
      </c>
      <c r="D205" s="33">
        <v>62.8</v>
      </c>
      <c r="E205" s="33">
        <f t="shared" si="35"/>
        <v>0</v>
      </c>
      <c r="F205" s="38"/>
      <c r="G205" s="33"/>
      <c r="H205" s="74">
        <f t="shared" si="36"/>
        <v>0</v>
      </c>
      <c r="I205" s="66"/>
      <c r="K205" s="2" t="s">
        <v>3</v>
      </c>
      <c r="M205" s="29">
        <f t="shared" si="30"/>
        <v>177</v>
      </c>
    </row>
    <row r="206" spans="1:13" ht="15" x14ac:dyDescent="0.2">
      <c r="A206" s="30">
        <f t="shared" si="34"/>
        <v>178</v>
      </c>
      <c r="B206" s="31" t="s">
        <v>70</v>
      </c>
      <c r="C206" s="32" t="s">
        <v>5</v>
      </c>
      <c r="D206" s="35">
        <v>35</v>
      </c>
      <c r="E206" s="33">
        <f t="shared" si="35"/>
        <v>0</v>
      </c>
      <c r="F206" s="38"/>
      <c r="G206" s="33"/>
      <c r="H206" s="74">
        <f t="shared" si="36"/>
        <v>0</v>
      </c>
      <c r="I206" s="66"/>
      <c r="K206" s="2" t="s">
        <v>3</v>
      </c>
      <c r="M206" s="29">
        <f t="shared" si="30"/>
        <v>178</v>
      </c>
    </row>
    <row r="207" spans="1:13" ht="15" x14ac:dyDescent="0.2">
      <c r="A207" s="40"/>
      <c r="B207" s="41" t="s">
        <v>36</v>
      </c>
      <c r="C207" s="42"/>
      <c r="D207" s="43"/>
      <c r="E207" s="44"/>
      <c r="F207" s="45"/>
      <c r="G207" s="45"/>
      <c r="H207" s="77"/>
      <c r="I207" s="72"/>
      <c r="K207" s="2" t="s">
        <v>10</v>
      </c>
      <c r="M207" s="29">
        <f t="shared" si="30"/>
        <v>178</v>
      </c>
    </row>
    <row r="208" spans="1:13" ht="15" x14ac:dyDescent="0.2">
      <c r="A208" s="30">
        <f t="shared" ref="A208:A209" si="37">M208</f>
        <v>179</v>
      </c>
      <c r="B208" s="34" t="s">
        <v>69</v>
      </c>
      <c r="C208" s="32" t="s">
        <v>6</v>
      </c>
      <c r="D208" s="33">
        <v>263</v>
      </c>
      <c r="E208" s="33">
        <f t="shared" ref="E208:E209" si="38">F208+G208</f>
        <v>0</v>
      </c>
      <c r="F208" s="38"/>
      <c r="G208" s="33"/>
      <c r="H208" s="74">
        <f>E208*D208</f>
        <v>0</v>
      </c>
      <c r="I208" s="66"/>
      <c r="K208" s="2" t="s">
        <v>3</v>
      </c>
      <c r="M208" s="29">
        <f t="shared" si="30"/>
        <v>179</v>
      </c>
    </row>
    <row r="209" spans="1:13" ht="15" x14ac:dyDescent="0.2">
      <c r="A209" s="30">
        <f t="shared" si="37"/>
        <v>180</v>
      </c>
      <c r="B209" s="31" t="s">
        <v>68</v>
      </c>
      <c r="C209" s="32" t="s">
        <v>6</v>
      </c>
      <c r="D209" s="33">
        <v>263</v>
      </c>
      <c r="E209" s="33">
        <f t="shared" si="38"/>
        <v>0</v>
      </c>
      <c r="F209" s="38"/>
      <c r="G209" s="33"/>
      <c r="H209" s="74">
        <f>E209*D209</f>
        <v>0</v>
      </c>
      <c r="I209" s="66"/>
      <c r="K209" s="2" t="s">
        <v>3</v>
      </c>
      <c r="M209" s="29">
        <f t="shared" si="30"/>
        <v>180</v>
      </c>
    </row>
    <row r="210" spans="1:13" ht="15.75" thickBot="1" x14ac:dyDescent="0.25">
      <c r="A210" s="40"/>
      <c r="B210" s="47" t="s">
        <v>143</v>
      </c>
      <c r="C210" s="48"/>
      <c r="D210" s="43"/>
      <c r="E210" s="45"/>
      <c r="F210" s="45"/>
      <c r="G210" s="43"/>
      <c r="H210" s="76">
        <f>SUM(H169:H209)</f>
        <v>0</v>
      </c>
      <c r="I210" s="72"/>
      <c r="K210" s="2" t="s">
        <v>7</v>
      </c>
      <c r="L210" s="12"/>
      <c r="M210" s="29">
        <f t="shared" si="30"/>
        <v>180</v>
      </c>
    </row>
    <row r="211" spans="1:13" ht="6.75" customHeight="1" thickBot="1" x14ac:dyDescent="0.25">
      <c r="A211" s="82"/>
      <c r="B211" s="18"/>
      <c r="C211" s="17"/>
      <c r="D211" s="16"/>
      <c r="E211" s="15"/>
      <c r="F211" s="16"/>
      <c r="G211" s="14"/>
      <c r="H211" s="73"/>
      <c r="M211" s="29">
        <f t="shared" si="30"/>
        <v>180</v>
      </c>
    </row>
    <row r="212" spans="1:13" ht="16.5" thickBot="1" x14ac:dyDescent="0.25">
      <c r="A212" s="82"/>
      <c r="B212" s="18" t="s">
        <v>167</v>
      </c>
      <c r="C212" s="17"/>
      <c r="D212" s="16"/>
      <c r="E212" s="15"/>
      <c r="F212" s="16"/>
      <c r="G212" s="14"/>
      <c r="H212" s="73"/>
      <c r="I212" s="13"/>
      <c r="K212" s="2" t="s">
        <v>44</v>
      </c>
      <c r="M212" s="29">
        <f t="shared" si="30"/>
        <v>180</v>
      </c>
    </row>
    <row r="213" spans="1:13" ht="15" x14ac:dyDescent="0.2">
      <c r="A213" s="40"/>
      <c r="B213" s="41" t="s">
        <v>67</v>
      </c>
      <c r="C213" s="42"/>
      <c r="D213" s="43"/>
      <c r="E213" s="44"/>
      <c r="F213" s="45"/>
      <c r="G213" s="45"/>
      <c r="H213" s="77"/>
      <c r="I213" s="72"/>
      <c r="K213" s="2" t="s">
        <v>10</v>
      </c>
      <c r="M213" s="29">
        <f t="shared" si="30"/>
        <v>180</v>
      </c>
    </row>
    <row r="214" spans="1:13" ht="30" x14ac:dyDescent="0.2">
      <c r="A214" s="30">
        <f t="shared" ref="A214:A215" si="39">M214</f>
        <v>181</v>
      </c>
      <c r="B214" s="34" t="s">
        <v>66</v>
      </c>
      <c r="C214" s="32" t="s">
        <v>4</v>
      </c>
      <c r="D214" s="33">
        <v>14</v>
      </c>
      <c r="E214" s="33">
        <f t="shared" ref="E214:E215" si="40">F214+G214</f>
        <v>0</v>
      </c>
      <c r="F214" s="38"/>
      <c r="G214" s="33"/>
      <c r="H214" s="74">
        <f>E214*D214</f>
        <v>0</v>
      </c>
      <c r="I214" s="66"/>
      <c r="K214" s="2" t="s">
        <v>3</v>
      </c>
      <c r="M214" s="29">
        <f t="shared" si="30"/>
        <v>181</v>
      </c>
    </row>
    <row r="215" spans="1:13" ht="15" x14ac:dyDescent="0.2">
      <c r="A215" s="30">
        <f t="shared" si="39"/>
        <v>182</v>
      </c>
      <c r="B215" s="34" t="s">
        <v>65</v>
      </c>
      <c r="C215" s="32" t="s">
        <v>4</v>
      </c>
      <c r="D215" s="33">
        <v>8</v>
      </c>
      <c r="E215" s="33">
        <f t="shared" si="40"/>
        <v>0</v>
      </c>
      <c r="F215" s="38"/>
      <c r="G215" s="33"/>
      <c r="H215" s="74">
        <f>E215*D215</f>
        <v>0</v>
      </c>
      <c r="I215" s="66"/>
      <c r="K215" s="2" t="s">
        <v>3</v>
      </c>
      <c r="M215" s="29">
        <f t="shared" si="30"/>
        <v>182</v>
      </c>
    </row>
    <row r="216" spans="1:13" ht="15" x14ac:dyDescent="0.2">
      <c r="A216" s="40"/>
      <c r="B216" s="41" t="s">
        <v>64</v>
      </c>
      <c r="C216" s="42"/>
      <c r="D216" s="43"/>
      <c r="E216" s="44"/>
      <c r="F216" s="45"/>
      <c r="G216" s="45"/>
      <c r="H216" s="77"/>
      <c r="I216" s="72"/>
      <c r="K216" s="2" t="s">
        <v>10</v>
      </c>
      <c r="M216" s="29">
        <f t="shared" si="30"/>
        <v>182</v>
      </c>
    </row>
    <row r="217" spans="1:13" ht="135" x14ac:dyDescent="0.2">
      <c r="A217" s="30">
        <f t="shared" ref="A217:A218" si="41">M217</f>
        <v>183</v>
      </c>
      <c r="B217" s="34" t="s">
        <v>63</v>
      </c>
      <c r="C217" s="32" t="s">
        <v>4</v>
      </c>
      <c r="D217" s="33">
        <v>8</v>
      </c>
      <c r="E217" s="33">
        <f t="shared" ref="E217:E218" si="42">F217+G217</f>
        <v>0</v>
      </c>
      <c r="F217" s="38"/>
      <c r="G217" s="33"/>
      <c r="H217" s="74">
        <f>E217*D217</f>
        <v>0</v>
      </c>
      <c r="I217" s="66"/>
      <c r="K217" s="2" t="s">
        <v>3</v>
      </c>
      <c r="M217" s="29">
        <f t="shared" si="30"/>
        <v>183</v>
      </c>
    </row>
    <row r="218" spans="1:13" ht="120" x14ac:dyDescent="0.2">
      <c r="A218" s="30">
        <f t="shared" si="41"/>
        <v>184</v>
      </c>
      <c r="B218" s="34" t="s">
        <v>58</v>
      </c>
      <c r="C218" s="32" t="s">
        <v>4</v>
      </c>
      <c r="D218" s="33">
        <v>8</v>
      </c>
      <c r="E218" s="33">
        <f t="shared" si="42"/>
        <v>0</v>
      </c>
      <c r="F218" s="38"/>
      <c r="G218" s="33"/>
      <c r="H218" s="74">
        <f>E218*D218</f>
        <v>0</v>
      </c>
      <c r="I218" s="66"/>
      <c r="K218" s="2" t="s">
        <v>3</v>
      </c>
      <c r="M218" s="29">
        <f t="shared" si="30"/>
        <v>184</v>
      </c>
    </row>
    <row r="219" spans="1:13" ht="15" x14ac:dyDescent="0.2">
      <c r="A219" s="40"/>
      <c r="B219" s="41" t="s">
        <v>62</v>
      </c>
      <c r="C219" s="42"/>
      <c r="D219" s="43"/>
      <c r="E219" s="44"/>
      <c r="F219" s="45"/>
      <c r="G219" s="45"/>
      <c r="H219" s="77"/>
      <c r="I219" s="72"/>
      <c r="K219" s="2" t="s">
        <v>10</v>
      </c>
      <c r="M219" s="29">
        <f t="shared" si="30"/>
        <v>184</v>
      </c>
    </row>
    <row r="220" spans="1:13" ht="135" x14ac:dyDescent="0.2">
      <c r="A220" s="30">
        <f t="shared" ref="A220:A221" si="43">M220</f>
        <v>185</v>
      </c>
      <c r="B220" s="34" t="s">
        <v>61</v>
      </c>
      <c r="C220" s="32" t="s">
        <v>4</v>
      </c>
      <c r="D220" s="33">
        <v>10</v>
      </c>
      <c r="E220" s="33">
        <f t="shared" ref="E220:E221" si="44">F220+G220</f>
        <v>0</v>
      </c>
      <c r="F220" s="38"/>
      <c r="G220" s="33"/>
      <c r="H220" s="74">
        <f>E220*D220</f>
        <v>0</v>
      </c>
      <c r="I220" s="66"/>
      <c r="K220" s="2" t="s">
        <v>3</v>
      </c>
      <c r="M220" s="29">
        <f t="shared" si="30"/>
        <v>185</v>
      </c>
    </row>
    <row r="221" spans="1:13" ht="120" x14ac:dyDescent="0.2">
      <c r="A221" s="30">
        <f t="shared" si="43"/>
        <v>186</v>
      </c>
      <c r="B221" s="34" t="s">
        <v>58</v>
      </c>
      <c r="C221" s="32" t="s">
        <v>4</v>
      </c>
      <c r="D221" s="33">
        <v>7</v>
      </c>
      <c r="E221" s="33">
        <f t="shared" si="44"/>
        <v>0</v>
      </c>
      <c r="F221" s="38"/>
      <c r="G221" s="33"/>
      <c r="H221" s="74">
        <f>E221*D221</f>
        <v>0</v>
      </c>
      <c r="I221" s="66"/>
      <c r="K221" s="2" t="s">
        <v>3</v>
      </c>
      <c r="M221" s="29">
        <f t="shared" si="30"/>
        <v>186</v>
      </c>
    </row>
    <row r="222" spans="1:13" ht="15" x14ac:dyDescent="0.2">
      <c r="A222" s="40"/>
      <c r="B222" s="41" t="s">
        <v>60</v>
      </c>
      <c r="C222" s="42"/>
      <c r="D222" s="43"/>
      <c r="E222" s="44"/>
      <c r="F222" s="45"/>
      <c r="G222" s="45"/>
      <c r="H222" s="77"/>
      <c r="I222" s="72"/>
      <c r="K222" s="2" t="s">
        <v>10</v>
      </c>
      <c r="M222" s="29">
        <f t="shared" si="30"/>
        <v>186</v>
      </c>
    </row>
    <row r="223" spans="1:13" ht="120" x14ac:dyDescent="0.2">
      <c r="A223" s="30">
        <f t="shared" ref="A223:A224" si="45">M223</f>
        <v>187</v>
      </c>
      <c r="B223" s="34" t="s">
        <v>59</v>
      </c>
      <c r="C223" s="32" t="s">
        <v>4</v>
      </c>
      <c r="D223" s="33">
        <v>6</v>
      </c>
      <c r="E223" s="33">
        <f t="shared" ref="E223:E224" si="46">F223+G223</f>
        <v>0</v>
      </c>
      <c r="F223" s="38"/>
      <c r="G223" s="33"/>
      <c r="H223" s="74">
        <f>E223*D223</f>
        <v>0</v>
      </c>
      <c r="I223" s="66"/>
      <c r="K223" s="2" t="s">
        <v>3</v>
      </c>
      <c r="M223" s="29">
        <f t="shared" si="30"/>
        <v>187</v>
      </c>
    </row>
    <row r="224" spans="1:13" ht="120" x14ac:dyDescent="0.2">
      <c r="A224" s="30">
        <f t="shared" si="45"/>
        <v>188</v>
      </c>
      <c r="B224" s="34" t="s">
        <v>58</v>
      </c>
      <c r="C224" s="32" t="s">
        <v>4</v>
      </c>
      <c r="D224" s="33">
        <v>3</v>
      </c>
      <c r="E224" s="33">
        <f t="shared" si="46"/>
        <v>0</v>
      </c>
      <c r="F224" s="38"/>
      <c r="G224" s="33"/>
      <c r="H224" s="74">
        <f>E224*D224</f>
        <v>0</v>
      </c>
      <c r="I224" s="66"/>
      <c r="K224" s="2" t="s">
        <v>3</v>
      </c>
      <c r="M224" s="29">
        <f t="shared" si="30"/>
        <v>188</v>
      </c>
    </row>
    <row r="225" spans="1:13" ht="15.75" thickBot="1" x14ac:dyDescent="0.25">
      <c r="A225" s="40"/>
      <c r="B225" s="47" t="s">
        <v>142</v>
      </c>
      <c r="C225" s="48"/>
      <c r="D225" s="43"/>
      <c r="E225" s="45"/>
      <c r="F225" s="45"/>
      <c r="G225" s="43"/>
      <c r="H225" s="76">
        <f>SUM(H212:H224)</f>
        <v>0</v>
      </c>
      <c r="I225" s="72"/>
      <c r="K225" s="2" t="s">
        <v>7</v>
      </c>
      <c r="L225" s="12"/>
      <c r="M225" s="29">
        <f t="shared" si="30"/>
        <v>188</v>
      </c>
    </row>
    <row r="226" spans="1:13" ht="6.75" customHeight="1" thickBot="1" x14ac:dyDescent="0.25">
      <c r="A226" s="82"/>
      <c r="B226" s="18"/>
      <c r="C226" s="17"/>
      <c r="D226" s="16"/>
      <c r="E226" s="15"/>
      <c r="F226" s="16"/>
      <c r="G226" s="14"/>
      <c r="H226" s="73"/>
      <c r="M226" s="29">
        <f t="shared" si="30"/>
        <v>188</v>
      </c>
    </row>
    <row r="227" spans="1:13" ht="16.5" thickBot="1" x14ac:dyDescent="0.25">
      <c r="A227" s="82"/>
      <c r="B227" s="18" t="s">
        <v>168</v>
      </c>
      <c r="C227" s="17"/>
      <c r="D227" s="16"/>
      <c r="E227" s="15"/>
      <c r="F227" s="16"/>
      <c r="G227" s="14"/>
      <c r="H227" s="73"/>
      <c r="I227" s="13"/>
      <c r="K227" s="2" t="s">
        <v>44</v>
      </c>
      <c r="M227" s="29">
        <f t="shared" si="30"/>
        <v>188</v>
      </c>
    </row>
    <row r="228" spans="1:13" ht="15" x14ac:dyDescent="0.2">
      <c r="A228" s="40"/>
      <c r="B228" s="47" t="s">
        <v>57</v>
      </c>
      <c r="C228" s="49"/>
      <c r="D228" s="50"/>
      <c r="E228" s="50"/>
      <c r="F228" s="50"/>
      <c r="G228" s="50"/>
      <c r="H228" s="78"/>
      <c r="I228" s="72"/>
      <c r="K228" s="2" t="s">
        <v>10</v>
      </c>
      <c r="M228" s="29">
        <f t="shared" si="30"/>
        <v>188</v>
      </c>
    </row>
    <row r="229" spans="1:13" ht="15" x14ac:dyDescent="0.2">
      <c r="A229" s="30">
        <f t="shared" ref="A229:A238" si="47">M229</f>
        <v>189</v>
      </c>
      <c r="B229" s="34" t="s">
        <v>56</v>
      </c>
      <c r="C229" s="32" t="s">
        <v>4</v>
      </c>
      <c r="D229" s="33">
        <v>10</v>
      </c>
      <c r="E229" s="33">
        <f t="shared" ref="E229:E238" si="48">F229+G229</f>
        <v>0</v>
      </c>
      <c r="F229" s="38"/>
      <c r="G229" s="33"/>
      <c r="H229" s="74">
        <f t="shared" ref="H229:H238" si="49">E229*D229</f>
        <v>0</v>
      </c>
      <c r="I229" s="66"/>
      <c r="K229" s="2" t="s">
        <v>3</v>
      </c>
      <c r="M229" s="29">
        <f t="shared" si="30"/>
        <v>189</v>
      </c>
    </row>
    <row r="230" spans="1:13" ht="15" x14ac:dyDescent="0.2">
      <c r="A230" s="30">
        <f t="shared" si="47"/>
        <v>190</v>
      </c>
      <c r="B230" s="31" t="s">
        <v>55</v>
      </c>
      <c r="C230" s="36" t="s">
        <v>4</v>
      </c>
      <c r="D230" s="35">
        <v>10</v>
      </c>
      <c r="E230" s="33">
        <f t="shared" si="48"/>
        <v>0</v>
      </c>
      <c r="F230" s="38"/>
      <c r="G230" s="33"/>
      <c r="H230" s="74">
        <f t="shared" si="49"/>
        <v>0</v>
      </c>
      <c r="I230" s="66"/>
      <c r="K230" s="2" t="s">
        <v>3</v>
      </c>
      <c r="M230" s="29">
        <f t="shared" si="30"/>
        <v>190</v>
      </c>
    </row>
    <row r="231" spans="1:13" ht="15" x14ac:dyDescent="0.2">
      <c r="A231" s="30">
        <f t="shared" si="47"/>
        <v>191</v>
      </c>
      <c r="B231" s="31" t="s">
        <v>54</v>
      </c>
      <c r="C231" s="32" t="s">
        <v>6</v>
      </c>
      <c r="D231" s="35">
        <v>855</v>
      </c>
      <c r="E231" s="33">
        <f t="shared" si="48"/>
        <v>0</v>
      </c>
      <c r="F231" s="38"/>
      <c r="G231" s="33"/>
      <c r="H231" s="74">
        <f t="shared" si="49"/>
        <v>0</v>
      </c>
      <c r="I231" s="66"/>
      <c r="K231" s="2" t="s">
        <v>3</v>
      </c>
      <c r="M231" s="29">
        <f t="shared" si="30"/>
        <v>191</v>
      </c>
    </row>
    <row r="232" spans="1:13" ht="30" x14ac:dyDescent="0.2">
      <c r="A232" s="30">
        <f t="shared" si="47"/>
        <v>192</v>
      </c>
      <c r="B232" s="31" t="s">
        <v>53</v>
      </c>
      <c r="C232" s="32" t="s">
        <v>5</v>
      </c>
      <c r="D232" s="35">
        <v>220</v>
      </c>
      <c r="E232" s="33">
        <f t="shared" si="48"/>
        <v>0</v>
      </c>
      <c r="F232" s="38"/>
      <c r="G232" s="33"/>
      <c r="H232" s="74">
        <f t="shared" si="49"/>
        <v>0</v>
      </c>
      <c r="I232" s="66"/>
      <c r="K232" s="2" t="s">
        <v>3</v>
      </c>
      <c r="M232" s="29">
        <f t="shared" si="30"/>
        <v>192</v>
      </c>
    </row>
    <row r="233" spans="1:13" ht="30" x14ac:dyDescent="0.2">
      <c r="A233" s="30">
        <f t="shared" si="47"/>
        <v>193</v>
      </c>
      <c r="B233" s="31" t="s">
        <v>52</v>
      </c>
      <c r="C233" s="32" t="s">
        <v>4</v>
      </c>
      <c r="D233" s="35">
        <v>7</v>
      </c>
      <c r="E233" s="33">
        <f t="shared" si="48"/>
        <v>0</v>
      </c>
      <c r="F233" s="38"/>
      <c r="G233" s="33"/>
      <c r="H233" s="74">
        <f t="shared" si="49"/>
        <v>0</v>
      </c>
      <c r="I233" s="66"/>
      <c r="K233" s="2" t="s">
        <v>3</v>
      </c>
      <c r="M233" s="29">
        <f t="shared" ref="M233:M283" si="50">IF(K233="рсц",M232+1,M232)</f>
        <v>193</v>
      </c>
    </row>
    <row r="234" spans="1:13" ht="15" x14ac:dyDescent="0.2">
      <c r="A234" s="30">
        <f t="shared" si="47"/>
        <v>194</v>
      </c>
      <c r="B234" s="31" t="s">
        <v>51</v>
      </c>
      <c r="C234" s="32" t="s">
        <v>6</v>
      </c>
      <c r="D234" s="35">
        <v>90.83</v>
      </c>
      <c r="E234" s="33">
        <f t="shared" si="48"/>
        <v>0</v>
      </c>
      <c r="F234" s="38"/>
      <c r="G234" s="33"/>
      <c r="H234" s="74">
        <f t="shared" si="49"/>
        <v>0</v>
      </c>
      <c r="I234" s="66"/>
      <c r="K234" s="2" t="s">
        <v>3</v>
      </c>
      <c r="M234" s="29">
        <f t="shared" si="50"/>
        <v>194</v>
      </c>
    </row>
    <row r="235" spans="1:13" ht="30" x14ac:dyDescent="0.2">
      <c r="A235" s="30">
        <f t="shared" si="47"/>
        <v>195</v>
      </c>
      <c r="B235" s="31" t="s">
        <v>32</v>
      </c>
      <c r="C235" s="32" t="s">
        <v>31</v>
      </c>
      <c r="D235" s="35">
        <v>9.129999999999999</v>
      </c>
      <c r="E235" s="33">
        <f t="shared" si="48"/>
        <v>0</v>
      </c>
      <c r="F235" s="38"/>
      <c r="G235" s="33"/>
      <c r="H235" s="74">
        <f t="shared" si="49"/>
        <v>0</v>
      </c>
      <c r="I235" s="66"/>
      <c r="K235" s="2" t="s">
        <v>3</v>
      </c>
      <c r="M235" s="29">
        <f t="shared" si="50"/>
        <v>195</v>
      </c>
    </row>
    <row r="236" spans="1:13" ht="15" x14ac:dyDescent="0.2">
      <c r="A236" s="30">
        <f t="shared" si="47"/>
        <v>196</v>
      </c>
      <c r="B236" s="34" t="s">
        <v>50</v>
      </c>
      <c r="C236" s="32" t="s">
        <v>5</v>
      </c>
      <c r="D236" s="33">
        <v>10.200000000000001</v>
      </c>
      <c r="E236" s="33">
        <f t="shared" si="48"/>
        <v>0</v>
      </c>
      <c r="F236" s="38"/>
      <c r="G236" s="33"/>
      <c r="H236" s="74">
        <f t="shared" si="49"/>
        <v>0</v>
      </c>
      <c r="I236" s="66"/>
      <c r="K236" s="2" t="s">
        <v>3</v>
      </c>
      <c r="M236" s="29">
        <f t="shared" si="50"/>
        <v>196</v>
      </c>
    </row>
    <row r="237" spans="1:13" ht="15" x14ac:dyDescent="0.2">
      <c r="A237" s="30">
        <f t="shared" si="47"/>
        <v>197</v>
      </c>
      <c r="B237" s="31" t="s">
        <v>30</v>
      </c>
      <c r="C237" s="32" t="s">
        <v>4</v>
      </c>
      <c r="D237" s="35">
        <v>5</v>
      </c>
      <c r="E237" s="33">
        <f t="shared" si="48"/>
        <v>0</v>
      </c>
      <c r="F237" s="38"/>
      <c r="G237" s="33"/>
      <c r="H237" s="74">
        <f t="shared" si="49"/>
        <v>0</v>
      </c>
      <c r="I237" s="66"/>
      <c r="K237" s="2" t="s">
        <v>3</v>
      </c>
      <c r="M237" s="29">
        <f t="shared" si="50"/>
        <v>197</v>
      </c>
    </row>
    <row r="238" spans="1:13" ht="15" x14ac:dyDescent="0.2">
      <c r="A238" s="30">
        <f t="shared" si="47"/>
        <v>198</v>
      </c>
      <c r="B238" s="31" t="s">
        <v>49</v>
      </c>
      <c r="C238" s="32" t="s">
        <v>6</v>
      </c>
      <c r="D238" s="35">
        <v>19.559999999999999</v>
      </c>
      <c r="E238" s="33">
        <f t="shared" si="48"/>
        <v>0</v>
      </c>
      <c r="F238" s="38"/>
      <c r="G238" s="33"/>
      <c r="H238" s="74">
        <f t="shared" si="49"/>
        <v>0</v>
      </c>
      <c r="I238" s="66"/>
      <c r="K238" s="2" t="s">
        <v>3</v>
      </c>
      <c r="M238" s="29">
        <f t="shared" si="50"/>
        <v>198</v>
      </c>
    </row>
    <row r="239" spans="1:13" ht="15" x14ac:dyDescent="0.2">
      <c r="A239" s="40"/>
      <c r="B239" s="47" t="s">
        <v>48</v>
      </c>
      <c r="C239" s="49"/>
      <c r="D239" s="50"/>
      <c r="E239" s="50"/>
      <c r="F239" s="50"/>
      <c r="G239" s="50"/>
      <c r="H239" s="78"/>
      <c r="I239" s="72"/>
      <c r="K239" s="2" t="s">
        <v>10</v>
      </c>
      <c r="M239" s="29">
        <f t="shared" si="50"/>
        <v>198</v>
      </c>
    </row>
    <row r="240" spans="1:13" ht="30" x14ac:dyDescent="0.2">
      <c r="A240" s="30">
        <f t="shared" ref="A240:A242" si="51">M240</f>
        <v>199</v>
      </c>
      <c r="B240" s="31" t="s">
        <v>47</v>
      </c>
      <c r="C240" s="32" t="s">
        <v>6</v>
      </c>
      <c r="D240" s="35">
        <v>265</v>
      </c>
      <c r="E240" s="33">
        <f t="shared" ref="E240:E242" si="52">F240+G240</f>
        <v>0</v>
      </c>
      <c r="F240" s="38"/>
      <c r="G240" s="33"/>
      <c r="H240" s="74">
        <f>E240*D240</f>
        <v>0</v>
      </c>
      <c r="I240" s="66"/>
      <c r="K240" s="2" t="s">
        <v>3</v>
      </c>
      <c r="M240" s="29">
        <f t="shared" si="50"/>
        <v>199</v>
      </c>
    </row>
    <row r="241" spans="1:13" ht="15" x14ac:dyDescent="0.2">
      <c r="A241" s="30">
        <f t="shared" si="51"/>
        <v>200</v>
      </c>
      <c r="B241" s="31" t="s">
        <v>46</v>
      </c>
      <c r="C241" s="32" t="s">
        <v>6</v>
      </c>
      <c r="D241" s="35">
        <v>265</v>
      </c>
      <c r="E241" s="33">
        <f t="shared" si="52"/>
        <v>0</v>
      </c>
      <c r="F241" s="38"/>
      <c r="G241" s="33"/>
      <c r="H241" s="74">
        <f>E241*D241</f>
        <v>0</v>
      </c>
      <c r="I241" s="66"/>
      <c r="K241" s="19" t="s">
        <v>3</v>
      </c>
      <c r="M241" s="29">
        <f t="shared" si="50"/>
        <v>200</v>
      </c>
    </row>
    <row r="242" spans="1:13" ht="90" x14ac:dyDescent="0.2">
      <c r="A242" s="30">
        <f t="shared" si="51"/>
        <v>201</v>
      </c>
      <c r="B242" s="31" t="s">
        <v>45</v>
      </c>
      <c r="C242" s="32" t="s">
        <v>5</v>
      </c>
      <c r="D242" s="35">
        <v>49.605499999999992</v>
      </c>
      <c r="E242" s="33">
        <f t="shared" si="52"/>
        <v>0</v>
      </c>
      <c r="F242" s="38"/>
      <c r="G242" s="33"/>
      <c r="H242" s="74">
        <f>E242*D242</f>
        <v>0</v>
      </c>
      <c r="I242" s="66"/>
      <c r="K242" s="19" t="s">
        <v>3</v>
      </c>
      <c r="M242" s="29">
        <f t="shared" si="50"/>
        <v>201</v>
      </c>
    </row>
    <row r="243" spans="1:13" ht="15.75" thickBot="1" x14ac:dyDescent="0.25">
      <c r="A243" s="40"/>
      <c r="B243" s="47" t="s">
        <v>141</v>
      </c>
      <c r="C243" s="48"/>
      <c r="D243" s="43"/>
      <c r="E243" s="45"/>
      <c r="F243" s="45"/>
      <c r="G243" s="43"/>
      <c r="H243" s="76">
        <f>SUM(H227:H242)</f>
        <v>0</v>
      </c>
      <c r="I243" s="72"/>
      <c r="K243" s="2" t="s">
        <v>7</v>
      </c>
      <c r="L243" s="12"/>
      <c r="M243" s="29">
        <f t="shared" si="50"/>
        <v>201</v>
      </c>
    </row>
    <row r="244" spans="1:13" ht="6.75" customHeight="1" thickBot="1" x14ac:dyDescent="0.25">
      <c r="A244" s="82"/>
      <c r="B244" s="18"/>
      <c r="C244" s="17"/>
      <c r="D244" s="16"/>
      <c r="E244" s="15"/>
      <c r="F244" s="16"/>
      <c r="G244" s="14"/>
      <c r="H244" s="73"/>
      <c r="M244" s="29">
        <f t="shared" si="50"/>
        <v>201</v>
      </c>
    </row>
    <row r="245" spans="1:13" ht="16.5" thickBot="1" x14ac:dyDescent="0.25">
      <c r="A245" s="82"/>
      <c r="B245" s="18" t="s">
        <v>169</v>
      </c>
      <c r="C245" s="17"/>
      <c r="D245" s="16"/>
      <c r="E245" s="15"/>
      <c r="F245" s="16"/>
      <c r="G245" s="14"/>
      <c r="H245" s="73"/>
      <c r="I245" s="13"/>
      <c r="K245" s="2" t="s">
        <v>44</v>
      </c>
      <c r="M245" s="29">
        <f t="shared" si="50"/>
        <v>201</v>
      </c>
    </row>
    <row r="246" spans="1:13" ht="15" x14ac:dyDescent="0.2">
      <c r="A246" s="40"/>
      <c r="B246" s="51" t="s">
        <v>43</v>
      </c>
      <c r="C246" s="52"/>
      <c r="D246" s="43"/>
      <c r="E246" s="44"/>
      <c r="F246" s="45"/>
      <c r="G246" s="45"/>
      <c r="H246" s="79"/>
      <c r="I246" s="72"/>
      <c r="K246" s="2" t="s">
        <v>10</v>
      </c>
      <c r="M246" s="29">
        <f t="shared" si="50"/>
        <v>201</v>
      </c>
    </row>
    <row r="247" spans="1:13" ht="15" x14ac:dyDescent="0.2">
      <c r="A247" s="30">
        <f t="shared" ref="A247:A250" si="53">M247</f>
        <v>202</v>
      </c>
      <c r="B247" s="37" t="s">
        <v>42</v>
      </c>
      <c r="C247" s="32" t="s">
        <v>5</v>
      </c>
      <c r="D247" s="35">
        <v>90.49</v>
      </c>
      <c r="E247" s="33">
        <f t="shared" ref="E247:E250" si="54">F247+G247</f>
        <v>0</v>
      </c>
      <c r="F247" s="38"/>
      <c r="G247" s="33"/>
      <c r="H247" s="74">
        <f>E247*D247</f>
        <v>0</v>
      </c>
      <c r="I247" s="66"/>
      <c r="K247" s="2" t="s">
        <v>3</v>
      </c>
      <c r="M247" s="29">
        <f t="shared" si="50"/>
        <v>202</v>
      </c>
    </row>
    <row r="248" spans="1:13" ht="15" x14ac:dyDescent="0.2">
      <c r="A248" s="30">
        <f t="shared" si="53"/>
        <v>203</v>
      </c>
      <c r="B248" s="37" t="s">
        <v>41</v>
      </c>
      <c r="C248" s="32" t="s">
        <v>6</v>
      </c>
      <c r="D248" s="35">
        <v>88</v>
      </c>
      <c r="E248" s="33">
        <f t="shared" si="54"/>
        <v>0</v>
      </c>
      <c r="F248" s="38"/>
      <c r="G248" s="33"/>
      <c r="H248" s="74">
        <f>E248*D248</f>
        <v>0</v>
      </c>
      <c r="I248" s="66"/>
      <c r="K248" s="2" t="s">
        <v>3</v>
      </c>
      <c r="M248" s="29">
        <f t="shared" si="50"/>
        <v>203</v>
      </c>
    </row>
    <row r="249" spans="1:13" ht="15" x14ac:dyDescent="0.2">
      <c r="A249" s="30">
        <f t="shared" si="53"/>
        <v>204</v>
      </c>
      <c r="B249" s="37" t="s">
        <v>40</v>
      </c>
      <c r="C249" s="32" t="s">
        <v>6</v>
      </c>
      <c r="D249" s="35">
        <v>60</v>
      </c>
      <c r="E249" s="33">
        <f t="shared" si="54"/>
        <v>0</v>
      </c>
      <c r="F249" s="38"/>
      <c r="G249" s="33"/>
      <c r="H249" s="74">
        <f>E249*D249</f>
        <v>0</v>
      </c>
      <c r="I249" s="66"/>
      <c r="K249" s="2" t="s">
        <v>3</v>
      </c>
      <c r="M249" s="29">
        <f t="shared" si="50"/>
        <v>204</v>
      </c>
    </row>
    <row r="250" spans="1:13" ht="15" x14ac:dyDescent="0.2">
      <c r="A250" s="30">
        <f t="shared" si="53"/>
        <v>205</v>
      </c>
      <c r="B250" s="37" t="s">
        <v>39</v>
      </c>
      <c r="C250" s="32" t="s">
        <v>6</v>
      </c>
      <c r="D250" s="35">
        <v>80</v>
      </c>
      <c r="E250" s="33">
        <f t="shared" si="54"/>
        <v>0</v>
      </c>
      <c r="F250" s="38"/>
      <c r="G250" s="33"/>
      <c r="H250" s="74">
        <f>E250*D250</f>
        <v>0</v>
      </c>
      <c r="I250" s="66"/>
      <c r="K250" s="2" t="s">
        <v>3</v>
      </c>
      <c r="M250" s="29">
        <f t="shared" si="50"/>
        <v>205</v>
      </c>
    </row>
    <row r="251" spans="1:13" ht="15" x14ac:dyDescent="0.2">
      <c r="A251" s="40"/>
      <c r="B251" s="51" t="s">
        <v>14</v>
      </c>
      <c r="C251" s="53"/>
      <c r="D251" s="50"/>
      <c r="E251" s="46"/>
      <c r="F251" s="43"/>
      <c r="G251" s="43"/>
      <c r="H251" s="75"/>
      <c r="I251" s="72"/>
      <c r="K251" s="2" t="s">
        <v>10</v>
      </c>
      <c r="M251" s="29">
        <f t="shared" si="50"/>
        <v>205</v>
      </c>
    </row>
    <row r="252" spans="1:13" ht="30" x14ac:dyDescent="0.2">
      <c r="A252" s="30">
        <f t="shared" ref="A252:A253" si="55">M252</f>
        <v>206</v>
      </c>
      <c r="B252" s="37" t="s">
        <v>38</v>
      </c>
      <c r="C252" s="32" t="s">
        <v>6</v>
      </c>
      <c r="D252" s="35">
        <v>1.6</v>
      </c>
      <c r="E252" s="33">
        <f t="shared" ref="E252:E253" si="56">F252+G252</f>
        <v>0</v>
      </c>
      <c r="F252" s="38"/>
      <c r="G252" s="33"/>
      <c r="H252" s="74">
        <f>E252*D252</f>
        <v>0</v>
      </c>
      <c r="I252" s="66"/>
      <c r="K252" s="2" t="s">
        <v>3</v>
      </c>
      <c r="M252" s="29">
        <f t="shared" si="50"/>
        <v>206</v>
      </c>
    </row>
    <row r="253" spans="1:13" ht="45" x14ac:dyDescent="0.2">
      <c r="A253" s="30">
        <f t="shared" si="55"/>
        <v>207</v>
      </c>
      <c r="B253" s="37" t="s">
        <v>37</v>
      </c>
      <c r="C253" s="32" t="s">
        <v>6</v>
      </c>
      <c r="D253" s="35">
        <v>80</v>
      </c>
      <c r="E253" s="33">
        <f t="shared" si="56"/>
        <v>0</v>
      </c>
      <c r="F253" s="38"/>
      <c r="G253" s="33"/>
      <c r="H253" s="74">
        <f>E253*D253</f>
        <v>0</v>
      </c>
      <c r="I253" s="66"/>
      <c r="K253" s="2" t="s">
        <v>3</v>
      </c>
      <c r="M253" s="29">
        <f t="shared" si="50"/>
        <v>207</v>
      </c>
    </row>
    <row r="254" spans="1:13" ht="15" x14ac:dyDescent="0.2">
      <c r="A254" s="40"/>
      <c r="B254" s="51" t="s">
        <v>36</v>
      </c>
      <c r="C254" s="52"/>
      <c r="D254" s="43"/>
      <c r="E254" s="46"/>
      <c r="F254" s="45"/>
      <c r="G254" s="45"/>
      <c r="H254" s="75"/>
      <c r="I254" s="72"/>
      <c r="K254" s="2" t="s">
        <v>10</v>
      </c>
      <c r="M254" s="29">
        <f t="shared" si="50"/>
        <v>207</v>
      </c>
    </row>
    <row r="255" spans="1:13" ht="30" x14ac:dyDescent="0.2">
      <c r="A255" s="30">
        <f>M255</f>
        <v>208</v>
      </c>
      <c r="B255" s="37" t="s">
        <v>35</v>
      </c>
      <c r="C255" s="32" t="s">
        <v>4</v>
      </c>
      <c r="D255" s="33">
        <v>10</v>
      </c>
      <c r="E255" s="33">
        <f>F255+G255</f>
        <v>0</v>
      </c>
      <c r="F255" s="38"/>
      <c r="G255" s="33"/>
      <c r="H255" s="74">
        <f>E255*D255</f>
        <v>0</v>
      </c>
      <c r="I255" s="66"/>
      <c r="K255" s="2" t="s">
        <v>3</v>
      </c>
      <c r="M255" s="29">
        <f t="shared" si="50"/>
        <v>208</v>
      </c>
    </row>
    <row r="256" spans="1:13" ht="15" x14ac:dyDescent="0.2">
      <c r="A256" s="40"/>
      <c r="B256" s="51" t="s">
        <v>34</v>
      </c>
      <c r="C256" s="53"/>
      <c r="D256" s="43"/>
      <c r="E256" s="46"/>
      <c r="F256" s="43"/>
      <c r="G256" s="43"/>
      <c r="H256" s="75"/>
      <c r="I256" s="72"/>
      <c r="K256" s="2" t="s">
        <v>10</v>
      </c>
      <c r="M256" s="29">
        <f t="shared" si="50"/>
        <v>208</v>
      </c>
    </row>
    <row r="257" spans="1:13" ht="30" x14ac:dyDescent="0.2">
      <c r="A257" s="30">
        <f t="shared" ref="A257:A260" si="57">M257</f>
        <v>209</v>
      </c>
      <c r="B257" s="37" t="s">
        <v>33</v>
      </c>
      <c r="C257" s="32" t="s">
        <v>4</v>
      </c>
      <c r="D257" s="33">
        <v>2</v>
      </c>
      <c r="E257" s="33">
        <f t="shared" ref="E257:E260" si="58">F257+G257</f>
        <v>0</v>
      </c>
      <c r="F257" s="38"/>
      <c r="G257" s="33"/>
      <c r="H257" s="74">
        <f>E257*D257</f>
        <v>0</v>
      </c>
      <c r="I257" s="66"/>
      <c r="K257" s="2" t="s">
        <v>3</v>
      </c>
      <c r="M257" s="29">
        <f t="shared" si="50"/>
        <v>209</v>
      </c>
    </row>
    <row r="258" spans="1:13" ht="30" x14ac:dyDescent="0.2">
      <c r="A258" s="30">
        <f t="shared" si="57"/>
        <v>210</v>
      </c>
      <c r="B258" s="31" t="s">
        <v>32</v>
      </c>
      <c r="C258" s="32" t="s">
        <v>31</v>
      </c>
      <c r="D258" s="33">
        <v>6.62</v>
      </c>
      <c r="E258" s="33">
        <f t="shared" si="58"/>
        <v>0</v>
      </c>
      <c r="F258" s="38"/>
      <c r="G258" s="33"/>
      <c r="H258" s="74">
        <f>E258*D258</f>
        <v>0</v>
      </c>
      <c r="I258" s="66"/>
      <c r="K258" s="2" t="s">
        <v>3</v>
      </c>
      <c r="M258" s="29">
        <f t="shared" si="50"/>
        <v>210</v>
      </c>
    </row>
    <row r="259" spans="1:13" ht="15" x14ac:dyDescent="0.2">
      <c r="A259" s="30">
        <f t="shared" si="57"/>
        <v>211</v>
      </c>
      <c r="B259" s="31" t="s">
        <v>30</v>
      </c>
      <c r="C259" s="32" t="s">
        <v>4</v>
      </c>
      <c r="D259" s="33">
        <v>7</v>
      </c>
      <c r="E259" s="33">
        <f t="shared" si="58"/>
        <v>0</v>
      </c>
      <c r="F259" s="38"/>
      <c r="G259" s="33"/>
      <c r="H259" s="74">
        <f>E259*D259</f>
        <v>0</v>
      </c>
      <c r="I259" s="66"/>
      <c r="K259" s="2" t="s">
        <v>3</v>
      </c>
      <c r="M259" s="29">
        <f t="shared" si="50"/>
        <v>211</v>
      </c>
    </row>
    <row r="260" spans="1:13" ht="15" x14ac:dyDescent="0.2">
      <c r="A260" s="30">
        <f t="shared" si="57"/>
        <v>212</v>
      </c>
      <c r="B260" s="31" t="s">
        <v>29</v>
      </c>
      <c r="C260" s="32" t="s">
        <v>6</v>
      </c>
      <c r="D260" s="33">
        <v>6.3550000000000004</v>
      </c>
      <c r="E260" s="33">
        <f t="shared" si="58"/>
        <v>0</v>
      </c>
      <c r="F260" s="38"/>
      <c r="G260" s="33"/>
      <c r="H260" s="74">
        <f>E260*D260</f>
        <v>0</v>
      </c>
      <c r="I260" s="66"/>
      <c r="K260" s="2" t="s">
        <v>3</v>
      </c>
      <c r="M260" s="29">
        <f t="shared" si="50"/>
        <v>212</v>
      </c>
    </row>
    <row r="261" spans="1:13" ht="15" x14ac:dyDescent="0.2">
      <c r="A261" s="40"/>
      <c r="B261" s="54" t="s">
        <v>28</v>
      </c>
      <c r="C261" s="53"/>
      <c r="D261" s="43"/>
      <c r="E261" s="46"/>
      <c r="F261" s="43"/>
      <c r="G261" s="43"/>
      <c r="H261" s="75"/>
      <c r="I261" s="72"/>
      <c r="K261" s="2" t="s">
        <v>10</v>
      </c>
      <c r="M261" s="29">
        <f t="shared" si="50"/>
        <v>212</v>
      </c>
    </row>
    <row r="262" spans="1:13" ht="15" x14ac:dyDescent="0.2">
      <c r="A262" s="30">
        <f t="shared" ref="A262:A266" si="59">M262</f>
        <v>213</v>
      </c>
      <c r="B262" s="37" t="s">
        <v>27</v>
      </c>
      <c r="C262" s="32" t="s">
        <v>6</v>
      </c>
      <c r="D262" s="33">
        <v>12</v>
      </c>
      <c r="E262" s="33">
        <f t="shared" ref="E262:E266" si="60">F262+G262</f>
        <v>0</v>
      </c>
      <c r="F262" s="38"/>
      <c r="G262" s="33"/>
      <c r="H262" s="74">
        <f>E262*D262</f>
        <v>0</v>
      </c>
      <c r="I262" s="66"/>
      <c r="K262" s="2" t="s">
        <v>3</v>
      </c>
      <c r="M262" s="29">
        <f t="shared" si="50"/>
        <v>213</v>
      </c>
    </row>
    <row r="263" spans="1:13" ht="15" x14ac:dyDescent="0.2">
      <c r="A263" s="30">
        <f t="shared" si="59"/>
        <v>214</v>
      </c>
      <c r="B263" s="31" t="s">
        <v>26</v>
      </c>
      <c r="C263" s="32" t="s">
        <v>5</v>
      </c>
      <c r="D263" s="33">
        <v>3</v>
      </c>
      <c r="E263" s="33">
        <f t="shared" si="60"/>
        <v>0</v>
      </c>
      <c r="F263" s="38"/>
      <c r="G263" s="33"/>
      <c r="H263" s="74">
        <f>E263*D263</f>
        <v>0</v>
      </c>
      <c r="I263" s="66"/>
      <c r="K263" s="2" t="s">
        <v>3</v>
      </c>
      <c r="M263" s="29">
        <f t="shared" si="50"/>
        <v>214</v>
      </c>
    </row>
    <row r="264" spans="1:13" ht="15" x14ac:dyDescent="0.2">
      <c r="A264" s="30">
        <f t="shared" si="59"/>
        <v>215</v>
      </c>
      <c r="B264" s="31" t="s">
        <v>25</v>
      </c>
      <c r="C264" s="32" t="s">
        <v>6</v>
      </c>
      <c r="D264" s="35">
        <v>90</v>
      </c>
      <c r="E264" s="33">
        <f t="shared" si="60"/>
        <v>0</v>
      </c>
      <c r="F264" s="38"/>
      <c r="G264" s="33"/>
      <c r="H264" s="74">
        <f>E264*D264</f>
        <v>0</v>
      </c>
      <c r="I264" s="66"/>
      <c r="K264" s="2" t="s">
        <v>3</v>
      </c>
      <c r="M264" s="29">
        <f t="shared" si="50"/>
        <v>215</v>
      </c>
    </row>
    <row r="265" spans="1:13" ht="15" x14ac:dyDescent="0.2">
      <c r="A265" s="30">
        <f t="shared" si="59"/>
        <v>216</v>
      </c>
      <c r="B265" s="37" t="s">
        <v>24</v>
      </c>
      <c r="C265" s="32" t="s">
        <v>6</v>
      </c>
      <c r="D265" s="35">
        <v>116.622</v>
      </c>
      <c r="E265" s="33">
        <f t="shared" si="60"/>
        <v>0</v>
      </c>
      <c r="F265" s="38"/>
      <c r="G265" s="33"/>
      <c r="H265" s="74">
        <f>E265*D265</f>
        <v>0</v>
      </c>
      <c r="I265" s="66"/>
      <c r="K265" s="2" t="s">
        <v>3</v>
      </c>
      <c r="M265" s="29">
        <f t="shared" si="50"/>
        <v>216</v>
      </c>
    </row>
    <row r="266" spans="1:13" ht="30" x14ac:dyDescent="0.2">
      <c r="A266" s="30">
        <f t="shared" si="59"/>
        <v>217</v>
      </c>
      <c r="B266" s="37" t="s">
        <v>23</v>
      </c>
      <c r="C266" s="32" t="s">
        <v>6</v>
      </c>
      <c r="D266" s="35">
        <v>116.622</v>
      </c>
      <c r="E266" s="33">
        <f t="shared" si="60"/>
        <v>0</v>
      </c>
      <c r="F266" s="38"/>
      <c r="G266" s="33"/>
      <c r="H266" s="74">
        <f>E266*D266</f>
        <v>0</v>
      </c>
      <c r="I266" s="66"/>
      <c r="K266" s="2" t="s">
        <v>3</v>
      </c>
      <c r="M266" s="29">
        <f t="shared" si="50"/>
        <v>217</v>
      </c>
    </row>
    <row r="267" spans="1:13" ht="15" x14ac:dyDescent="0.2">
      <c r="A267" s="40"/>
      <c r="B267" s="54" t="s">
        <v>22</v>
      </c>
      <c r="C267" s="53"/>
      <c r="D267" s="43"/>
      <c r="E267" s="46"/>
      <c r="F267" s="43"/>
      <c r="G267" s="43"/>
      <c r="H267" s="75"/>
      <c r="I267" s="72"/>
      <c r="K267" s="2" t="s">
        <v>10</v>
      </c>
      <c r="M267" s="29">
        <f t="shared" si="50"/>
        <v>217</v>
      </c>
    </row>
    <row r="268" spans="1:13" ht="15" x14ac:dyDescent="0.2">
      <c r="A268" s="30">
        <f t="shared" ref="A268:A270" si="61">M268</f>
        <v>218</v>
      </c>
      <c r="B268" s="37" t="s">
        <v>21</v>
      </c>
      <c r="C268" s="32" t="s">
        <v>6</v>
      </c>
      <c r="D268" s="33">
        <v>112.2</v>
      </c>
      <c r="E268" s="33">
        <f t="shared" ref="E268:E270" si="62">F268+G268</f>
        <v>0</v>
      </c>
      <c r="F268" s="38"/>
      <c r="G268" s="33"/>
      <c r="H268" s="74">
        <f>E268*D268</f>
        <v>0</v>
      </c>
      <c r="I268" s="66"/>
      <c r="K268" s="2" t="s">
        <v>3</v>
      </c>
      <c r="M268" s="29">
        <f t="shared" si="50"/>
        <v>218</v>
      </c>
    </row>
    <row r="269" spans="1:13" ht="30" x14ac:dyDescent="0.2">
      <c r="A269" s="30">
        <f t="shared" si="61"/>
        <v>219</v>
      </c>
      <c r="B269" s="31" t="s">
        <v>20</v>
      </c>
      <c r="C269" s="32" t="s">
        <v>6</v>
      </c>
      <c r="D269" s="33">
        <v>112.2</v>
      </c>
      <c r="E269" s="33">
        <f t="shared" si="62"/>
        <v>0</v>
      </c>
      <c r="F269" s="38"/>
      <c r="G269" s="33"/>
      <c r="H269" s="74">
        <f>E269*D269</f>
        <v>0</v>
      </c>
      <c r="I269" s="66"/>
      <c r="K269" s="2" t="s">
        <v>3</v>
      </c>
      <c r="M269" s="29">
        <f t="shared" si="50"/>
        <v>219</v>
      </c>
    </row>
    <row r="270" spans="1:13" ht="15" x14ac:dyDescent="0.2">
      <c r="A270" s="30">
        <f t="shared" si="61"/>
        <v>220</v>
      </c>
      <c r="B270" s="31" t="s">
        <v>19</v>
      </c>
      <c r="C270" s="32" t="s">
        <v>6</v>
      </c>
      <c r="D270" s="33">
        <v>112.2</v>
      </c>
      <c r="E270" s="33">
        <f t="shared" si="62"/>
        <v>0</v>
      </c>
      <c r="F270" s="38"/>
      <c r="G270" s="33"/>
      <c r="H270" s="74">
        <f>E270*D270</f>
        <v>0</v>
      </c>
      <c r="I270" s="66"/>
      <c r="K270" s="2" t="s">
        <v>3</v>
      </c>
      <c r="M270" s="29">
        <f t="shared" si="50"/>
        <v>220</v>
      </c>
    </row>
    <row r="271" spans="1:13" ht="15" x14ac:dyDescent="0.2">
      <c r="A271" s="40"/>
      <c r="B271" s="54" t="s">
        <v>18</v>
      </c>
      <c r="C271" s="53"/>
      <c r="D271" s="43"/>
      <c r="E271" s="46"/>
      <c r="F271" s="43"/>
      <c r="G271" s="43"/>
      <c r="H271" s="75"/>
      <c r="I271" s="72"/>
      <c r="K271" s="2" t="s">
        <v>10</v>
      </c>
      <c r="M271" s="29">
        <f t="shared" si="50"/>
        <v>220</v>
      </c>
    </row>
    <row r="272" spans="1:13" ht="30" x14ac:dyDescent="0.2">
      <c r="A272" s="30">
        <f t="shared" ref="A272:A274" si="63">M272</f>
        <v>221</v>
      </c>
      <c r="B272" s="37" t="s">
        <v>17</v>
      </c>
      <c r="C272" s="32" t="s">
        <v>5</v>
      </c>
      <c r="D272" s="33">
        <v>143.01</v>
      </c>
      <c r="E272" s="33">
        <f t="shared" ref="E272:E274" si="64">F272+G272</f>
        <v>0</v>
      </c>
      <c r="F272" s="38"/>
      <c r="G272" s="33"/>
      <c r="H272" s="74">
        <f>E272*D272</f>
        <v>0</v>
      </c>
      <c r="I272" s="66"/>
      <c r="K272" s="2" t="s">
        <v>3</v>
      </c>
      <c r="M272" s="29">
        <f t="shared" si="50"/>
        <v>221</v>
      </c>
    </row>
    <row r="273" spans="1:13" ht="30" x14ac:dyDescent="0.2">
      <c r="A273" s="30">
        <f t="shared" si="63"/>
        <v>222</v>
      </c>
      <c r="B273" s="31" t="s">
        <v>16</v>
      </c>
      <c r="C273" s="32" t="s">
        <v>5</v>
      </c>
      <c r="D273" s="33">
        <v>143.01</v>
      </c>
      <c r="E273" s="33">
        <f t="shared" si="64"/>
        <v>0</v>
      </c>
      <c r="F273" s="38"/>
      <c r="G273" s="33"/>
      <c r="H273" s="74">
        <f>E273*D273</f>
        <v>0</v>
      </c>
      <c r="I273" s="66"/>
      <c r="K273" s="2" t="s">
        <v>3</v>
      </c>
      <c r="M273" s="29">
        <f t="shared" si="50"/>
        <v>222</v>
      </c>
    </row>
    <row r="274" spans="1:13" ht="30" x14ac:dyDescent="0.2">
      <c r="A274" s="30">
        <f t="shared" si="63"/>
        <v>223</v>
      </c>
      <c r="B274" s="31" t="s">
        <v>15</v>
      </c>
      <c r="C274" s="32" t="s">
        <v>5</v>
      </c>
      <c r="D274" s="35">
        <v>143.01</v>
      </c>
      <c r="E274" s="33">
        <f t="shared" si="64"/>
        <v>0</v>
      </c>
      <c r="F274" s="38"/>
      <c r="G274" s="33"/>
      <c r="H274" s="74">
        <f>E274*D274</f>
        <v>0</v>
      </c>
      <c r="I274" s="66"/>
      <c r="K274" s="2" t="s">
        <v>3</v>
      </c>
      <c r="M274" s="29">
        <f t="shared" si="50"/>
        <v>223</v>
      </c>
    </row>
    <row r="275" spans="1:13" ht="15" x14ac:dyDescent="0.2">
      <c r="A275" s="40"/>
      <c r="B275" s="54" t="s">
        <v>14</v>
      </c>
      <c r="C275" s="53"/>
      <c r="D275" s="43"/>
      <c r="E275" s="46"/>
      <c r="F275" s="43"/>
      <c r="G275" s="43"/>
      <c r="H275" s="75"/>
      <c r="I275" s="72"/>
      <c r="K275" s="2" t="s">
        <v>10</v>
      </c>
      <c r="M275" s="29">
        <f t="shared" si="50"/>
        <v>223</v>
      </c>
    </row>
    <row r="276" spans="1:13" ht="75" x14ac:dyDescent="0.2">
      <c r="A276" s="30">
        <f t="shared" ref="A276:A277" si="65">M276</f>
        <v>224</v>
      </c>
      <c r="B276" s="37" t="s">
        <v>13</v>
      </c>
      <c r="C276" s="32" t="s">
        <v>6</v>
      </c>
      <c r="D276" s="33">
        <v>14.9</v>
      </c>
      <c r="E276" s="33">
        <f t="shared" ref="E276:E277" si="66">F276+G276</f>
        <v>0</v>
      </c>
      <c r="F276" s="38"/>
      <c r="G276" s="33"/>
      <c r="H276" s="74">
        <f>E276*D276</f>
        <v>0</v>
      </c>
      <c r="I276" s="66"/>
      <c r="K276" s="2" t="s">
        <v>3</v>
      </c>
      <c r="M276" s="29">
        <f t="shared" si="50"/>
        <v>224</v>
      </c>
    </row>
    <row r="277" spans="1:13" ht="45" x14ac:dyDescent="0.2">
      <c r="A277" s="30">
        <f t="shared" si="65"/>
        <v>225</v>
      </c>
      <c r="B277" s="31" t="s">
        <v>12</v>
      </c>
      <c r="C277" s="32" t="s">
        <v>5</v>
      </c>
      <c r="D277" s="33">
        <v>18</v>
      </c>
      <c r="E277" s="33">
        <f t="shared" si="66"/>
        <v>0</v>
      </c>
      <c r="F277" s="38"/>
      <c r="G277" s="33"/>
      <c r="H277" s="74">
        <f>E277*D277</f>
        <v>0</v>
      </c>
      <c r="I277" s="66"/>
      <c r="K277" s="2" t="s">
        <v>3</v>
      </c>
      <c r="M277" s="29">
        <f t="shared" si="50"/>
        <v>225</v>
      </c>
    </row>
    <row r="278" spans="1:13" ht="15" x14ac:dyDescent="0.2">
      <c r="A278" s="40"/>
      <c r="B278" s="54" t="s">
        <v>11</v>
      </c>
      <c r="C278" s="53"/>
      <c r="D278" s="43"/>
      <c r="E278" s="46"/>
      <c r="F278" s="43"/>
      <c r="G278" s="43"/>
      <c r="H278" s="75"/>
      <c r="I278" s="72"/>
      <c r="K278" s="2" t="s">
        <v>10</v>
      </c>
      <c r="M278" s="29">
        <f t="shared" si="50"/>
        <v>225</v>
      </c>
    </row>
    <row r="279" spans="1:13" ht="30" x14ac:dyDescent="0.2">
      <c r="A279" s="30">
        <f t="shared" ref="A279:A281" si="67">M279</f>
        <v>226</v>
      </c>
      <c r="B279" s="37" t="s">
        <v>9</v>
      </c>
      <c r="C279" s="32" t="s">
        <v>5</v>
      </c>
      <c r="D279" s="33">
        <v>36</v>
      </c>
      <c r="E279" s="33">
        <f t="shared" ref="E279:E281" si="68">F279+G279</f>
        <v>0</v>
      </c>
      <c r="F279" s="38"/>
      <c r="G279" s="33"/>
      <c r="H279" s="74">
        <f>E279*D279</f>
        <v>0</v>
      </c>
      <c r="I279" s="66"/>
      <c r="K279" s="2" t="s">
        <v>3</v>
      </c>
      <c r="M279" s="29">
        <f t="shared" si="50"/>
        <v>226</v>
      </c>
    </row>
    <row r="280" spans="1:13" ht="45" x14ac:dyDescent="0.2">
      <c r="A280" s="30">
        <f t="shared" si="67"/>
        <v>227</v>
      </c>
      <c r="B280" s="31" t="s">
        <v>8</v>
      </c>
      <c r="C280" s="32" t="s">
        <v>5</v>
      </c>
      <c r="D280" s="33">
        <v>19</v>
      </c>
      <c r="E280" s="33">
        <f t="shared" si="68"/>
        <v>0</v>
      </c>
      <c r="F280" s="38"/>
      <c r="G280" s="33"/>
      <c r="H280" s="74">
        <f>E280*D280</f>
        <v>0</v>
      </c>
      <c r="I280" s="66"/>
      <c r="K280" s="2" t="s">
        <v>3</v>
      </c>
      <c r="M280" s="29">
        <f t="shared" si="50"/>
        <v>227</v>
      </c>
    </row>
    <row r="281" spans="1:13" ht="45" x14ac:dyDescent="0.2">
      <c r="A281" s="30">
        <f t="shared" si="67"/>
        <v>228</v>
      </c>
      <c r="B281" s="31" t="s">
        <v>8</v>
      </c>
      <c r="C281" s="32" t="s">
        <v>5</v>
      </c>
      <c r="D281" s="35">
        <v>35</v>
      </c>
      <c r="E281" s="33">
        <f t="shared" si="68"/>
        <v>0</v>
      </c>
      <c r="F281" s="38"/>
      <c r="G281" s="33"/>
      <c r="H281" s="74">
        <f>E281*D281</f>
        <v>0</v>
      </c>
      <c r="I281" s="66"/>
      <c r="K281" s="2" t="s">
        <v>3</v>
      </c>
      <c r="M281" s="29">
        <f t="shared" si="50"/>
        <v>228</v>
      </c>
    </row>
    <row r="282" spans="1:13" ht="15.75" thickBot="1" x14ac:dyDescent="0.25">
      <c r="A282" s="40"/>
      <c r="B282" s="47" t="s">
        <v>128</v>
      </c>
      <c r="C282" s="48"/>
      <c r="D282" s="43"/>
      <c r="E282" s="45"/>
      <c r="F282" s="45"/>
      <c r="G282" s="43"/>
      <c r="H282" s="76">
        <f>SUM(H245:H281)</f>
        <v>0</v>
      </c>
      <c r="I282" s="72"/>
      <c r="K282" s="2" t="s">
        <v>7</v>
      </c>
      <c r="L282" s="12"/>
      <c r="M282" s="29">
        <f t="shared" si="50"/>
        <v>228</v>
      </c>
    </row>
    <row r="283" spans="1:13" ht="6.75" customHeight="1" thickBot="1" x14ac:dyDescent="0.25">
      <c r="A283" s="82"/>
      <c r="B283" s="18"/>
      <c r="C283" s="17"/>
      <c r="D283" s="16"/>
      <c r="E283" s="15"/>
      <c r="F283" s="16"/>
      <c r="G283" s="14"/>
      <c r="H283" s="73"/>
      <c r="M283" s="29">
        <f t="shared" si="50"/>
        <v>228</v>
      </c>
    </row>
    <row r="284" spans="1:13" ht="18.75" x14ac:dyDescent="0.2">
      <c r="A284" s="68"/>
      <c r="B284" s="11" t="s">
        <v>170</v>
      </c>
      <c r="C284" s="10"/>
      <c r="D284" s="8"/>
      <c r="E284" s="9"/>
      <c r="F284" s="8"/>
      <c r="G284" s="8"/>
      <c r="H284" s="83">
        <f>SUMIF($K$8:$K$282,"Итог_Раздела",$H$8:$H$282)</f>
        <v>0</v>
      </c>
      <c r="I284" s="65"/>
      <c r="K284" s="2" t="s">
        <v>2</v>
      </c>
      <c r="L284" s="7"/>
      <c r="M284" s="29">
        <f>IF(K284="рсц",M282+1,M282)</f>
        <v>228</v>
      </c>
    </row>
    <row r="285" spans="1:13" ht="16.5" thickBot="1" x14ac:dyDescent="0.25">
      <c r="A285" s="55"/>
      <c r="B285" s="6" t="s">
        <v>1</v>
      </c>
      <c r="C285" s="5"/>
      <c r="D285" s="4"/>
      <c r="E285" s="3"/>
      <c r="F285" s="3"/>
      <c r="G285" s="3"/>
      <c r="H285" s="69">
        <f>H284*18/118</f>
        <v>0</v>
      </c>
      <c r="I285" s="67"/>
      <c r="K285" s="2" t="s">
        <v>0</v>
      </c>
      <c r="M285" s="29" t="e">
        <f>IF(K285="рсц",#REF!+1,#REF!)</f>
        <v>#REF!</v>
      </c>
    </row>
  </sheetData>
  <sheetProtection algorithmName="SHA-512" hashValue="mmHdn0jRbc+Hg3xwatJKIfh0O9Ja1f7fF0EZ6qtcnHje1ObIrANozGlBNwEbcgiIxtUb2S/V8QB0vhbdeGFRLg==" saltValue="KwNSkJi47EncEHZHe0CNsg==" spinCount="100000" sheet="1" objects="1" scenarios="1" selectLockedCells="1"/>
  <autoFilter ref="A7:O285"/>
  <pageMargins left="0.70866141732283472" right="0.18" top="0.49" bottom="0.48" header="0.31496062992125984" footer="0.28000000000000003"/>
  <pageSetup paperSize="9" scale="69" fitToHeight="50" orientation="portrait" r:id="rId1"/>
  <headerFooter>
    <oddFooter>&amp;R&amp;P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СМ-оптим.27.04.18</vt:lpstr>
      <vt:lpstr>'СМ-оптим.27.04.18'!Область_печати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</dc:creator>
  <cp:lastModifiedBy>Лебедев</cp:lastModifiedBy>
  <cp:lastPrinted>2018-05-10T13:48:16Z</cp:lastPrinted>
  <dcterms:created xsi:type="dcterms:W3CDTF">2018-05-10T13:07:05Z</dcterms:created>
  <dcterms:modified xsi:type="dcterms:W3CDTF">2018-05-10T14:20:25Z</dcterms:modified>
</cp:coreProperties>
</file>