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Лебедев О.А\Новорязанка\Столовая\Тендер 2_НР_25.05.18\"/>
    </mc:Choice>
  </mc:AlternateContent>
  <workbookProtection workbookAlgorithmName="SHA-512" workbookHashValue="YpZjs2DvAd8NOJDGmklw18PJ+78LYQLRoxN6ekMpktPFYAUSEh2kPqI7rThrw1yF89nErnqkbzglcJn0YF+f7Q==" workbookSaltValue="Wl1u8NjYpUJ4lUr7N3yATA==" workbookSpinCount="100000" lockStructure="1"/>
  <bookViews>
    <workbookView xWindow="0" yWindow="0" windowWidth="28800" windowHeight="12435"/>
  </bookViews>
  <sheets>
    <sheet name="Кондиц.-25.05.18" sheetId="1" r:id="rId1"/>
  </sheets>
  <definedNames>
    <definedName name="_xlnm._FilterDatabase" localSheetId="0" hidden="1">'Кондиц.-25.05.18'!$A$7:$P$76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M9" i="1"/>
  <c r="M10" i="1" s="1"/>
  <c r="M8" i="1"/>
  <c r="A10" i="1" l="1"/>
  <c r="M11" i="1"/>
  <c r="H76" i="1"/>
  <c r="H78" i="1" s="1"/>
  <c r="H79" i="1" l="1"/>
  <c r="H4" i="1"/>
  <c r="A11" i="1"/>
  <c r="M12" i="1"/>
  <c r="A12" i="1" l="1"/>
  <c r="M13" i="1"/>
  <c r="A13" i="1" l="1"/>
  <c r="M14" i="1"/>
  <c r="A14" i="1" l="1"/>
  <c r="M15" i="1"/>
  <c r="A15" i="1" l="1"/>
  <c r="M16" i="1"/>
  <c r="A16" i="1" l="1"/>
  <c r="M17" i="1"/>
  <c r="A17" i="1" l="1"/>
  <c r="M18" i="1"/>
  <c r="A18" i="1" l="1"/>
  <c r="M19" i="1"/>
  <c r="A19" i="1" l="1"/>
  <c r="M20" i="1"/>
  <c r="A20" i="1" l="1"/>
  <c r="M21" i="1"/>
  <c r="A21" i="1" l="1"/>
  <c r="M22" i="1"/>
  <c r="A22" i="1" l="1"/>
  <c r="M23" i="1"/>
  <c r="A23" i="1" l="1"/>
  <c r="M24" i="1"/>
  <c r="A24" i="1" l="1"/>
  <c r="M25" i="1"/>
  <c r="A25" i="1" l="1"/>
  <c r="M26" i="1"/>
  <c r="A26" i="1" l="1"/>
  <c r="M27" i="1"/>
  <c r="A27" i="1" l="1"/>
  <c r="M28" i="1"/>
  <c r="A28" i="1" l="1"/>
  <c r="M29" i="1"/>
  <c r="A29" i="1" l="1"/>
  <c r="M30" i="1"/>
  <c r="A30" i="1" l="1"/>
  <c r="M31" i="1"/>
  <c r="A31" i="1" l="1"/>
  <c r="M32" i="1"/>
  <c r="A32" i="1" l="1"/>
  <c r="M33" i="1"/>
  <c r="M34" i="1" l="1"/>
  <c r="M35" i="1" s="1"/>
  <c r="A33" i="1"/>
  <c r="M36" i="1" l="1"/>
  <c r="A35" i="1"/>
  <c r="M37" i="1" l="1"/>
  <c r="A36" i="1"/>
  <c r="M38" i="1" l="1"/>
  <c r="A37" i="1"/>
  <c r="M39" i="1" l="1"/>
  <c r="A38" i="1"/>
  <c r="M40" i="1" l="1"/>
  <c r="A39" i="1"/>
  <c r="M41" i="1" l="1"/>
  <c r="A40" i="1"/>
  <c r="M42" i="1" l="1"/>
  <c r="A41" i="1"/>
  <c r="M43" i="1" l="1"/>
  <c r="A42" i="1"/>
  <c r="M44" i="1" l="1"/>
  <c r="A43" i="1"/>
  <c r="M45" i="1" l="1"/>
  <c r="A44" i="1"/>
  <c r="M46" i="1" l="1"/>
  <c r="A45" i="1"/>
  <c r="M47" i="1" l="1"/>
  <c r="A46" i="1"/>
  <c r="M48" i="1" l="1"/>
  <c r="A47" i="1"/>
  <c r="M49" i="1" l="1"/>
  <c r="A48" i="1"/>
  <c r="M50" i="1" l="1"/>
  <c r="A49" i="1"/>
  <c r="M51" i="1" l="1"/>
  <c r="A50" i="1"/>
  <c r="M52" i="1" l="1"/>
  <c r="A51" i="1"/>
  <c r="M53" i="1" l="1"/>
  <c r="A52" i="1"/>
  <c r="M54" i="1" l="1"/>
  <c r="A53" i="1"/>
  <c r="M55" i="1" l="1"/>
  <c r="A54" i="1"/>
  <c r="M56" i="1" l="1"/>
  <c r="A55" i="1"/>
  <c r="M57" i="1" l="1"/>
  <c r="A56" i="1"/>
  <c r="M58" i="1" l="1"/>
  <c r="A57" i="1"/>
  <c r="M59" i="1" l="1"/>
  <c r="A58" i="1"/>
  <c r="M60" i="1" l="1"/>
  <c r="A59" i="1"/>
  <c r="M61" i="1" l="1"/>
  <c r="A60" i="1"/>
  <c r="M62" i="1" l="1"/>
  <c r="A61" i="1"/>
  <c r="M63" i="1" l="1"/>
  <c r="A62" i="1"/>
  <c r="M64" i="1" l="1"/>
  <c r="A63" i="1"/>
  <c r="M65" i="1" l="1"/>
  <c r="A64" i="1"/>
  <c r="M66" i="1" l="1"/>
  <c r="A65" i="1"/>
  <c r="M67" i="1" l="1"/>
  <c r="A66" i="1"/>
  <c r="M68" i="1" l="1"/>
  <c r="A67" i="1"/>
  <c r="M69" i="1" l="1"/>
  <c r="A68" i="1"/>
  <c r="M70" i="1" l="1"/>
  <c r="A69" i="1"/>
  <c r="M71" i="1" l="1"/>
  <c r="A70" i="1"/>
  <c r="M72" i="1" l="1"/>
  <c r="A71" i="1"/>
  <c r="M73" i="1" l="1"/>
  <c r="A72" i="1"/>
  <c r="M74" i="1" l="1"/>
  <c r="A73" i="1"/>
  <c r="A74" i="1" l="1"/>
  <c r="M75" i="1"/>
  <c r="M76" i="1" l="1"/>
  <c r="M77" i="1" s="1"/>
  <c r="M78" i="1" s="1"/>
  <c r="M79" i="1" s="1"/>
  <c r="A75" i="1"/>
</calcChain>
</file>

<file path=xl/comments1.xml><?xml version="1.0" encoding="utf-8"?>
<comments xmlns="http://schemas.openxmlformats.org/spreadsheetml/2006/main">
  <authors>
    <author>Лебедев</author>
  </authors>
  <commentList>
    <comment ref="K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Лебедев: </t>
        </r>
        <r>
          <rPr>
            <sz val="9"/>
            <color indexed="81"/>
            <rFont val="Tahoma"/>
            <family val="2"/>
            <charset val="204"/>
          </rPr>
          <t>Снять фильтр</t>
        </r>
      </text>
    </comment>
  </commentList>
</comments>
</file>

<file path=xl/sharedStrings.xml><?xml version="1.0" encoding="utf-8"?>
<sst xmlns="http://schemas.openxmlformats.org/spreadsheetml/2006/main" count="223" uniqueCount="81">
  <si>
    <t>от ________________г.</t>
  </si>
  <si>
    <t>Наименование организации</t>
  </si>
  <si>
    <t xml:space="preserve">Сметный расчет стоимости работ </t>
  </si>
  <si>
    <t>(без учёта материалов)</t>
  </si>
  <si>
    <t>Стоимость работ (без учёта стоимости материалов)</t>
  </si>
  <si>
    <t>№ п/п</t>
  </si>
  <si>
    <t>Наименование работ</t>
  </si>
  <si>
    <t>Ед. изм.</t>
  </si>
  <si>
    <t>Кол-во</t>
  </si>
  <si>
    <t>Цена 
за ед. изм.,
 руб. с НДС</t>
  </si>
  <si>
    <t>Ст-сть 
работ, руб.
в т.ч. НДС 18%</t>
  </si>
  <si>
    <t>Ст-сть 
мат-в, руб.
в т.ч. НДС 18%</t>
  </si>
  <si>
    <t>Итого
ст-ть (работ), руб. в т.ч. НДС 18%</t>
  </si>
  <si>
    <t>Примечания</t>
  </si>
  <si>
    <t>шифр строки</t>
  </si>
  <si>
    <t>фильтр</t>
  </si>
  <si>
    <t>Раздел ___. Система кондиционирования</t>
  </si>
  <si>
    <t>Раздел</t>
  </si>
  <si>
    <t>Оборудование</t>
  </si>
  <si>
    <t>подраздел</t>
  </si>
  <si>
    <t>Монтаж и подключение наружного блока системы кондиционирования К01 (цоколь)</t>
  </si>
  <si>
    <t>шт.</t>
  </si>
  <si>
    <t>рсц</t>
  </si>
  <si>
    <t>Установка и подключение внутреннего блока системы кондиционирования: Внутренний блок кассетного типа, тип/марка: уточняется</t>
  </si>
  <si>
    <t>компл.</t>
  </si>
  <si>
    <t>Установка и расключение проводного пульта управления системой кондиционирования: Индивидуальный настенный, проводной пульт управления, тип/марка: уточняется</t>
  </si>
  <si>
    <t>Монтаж и подключение наружного блока системы кондиционирования К11</t>
  </si>
  <si>
    <t>Монтаж и подключение наружного блока системы кондиционирования К12</t>
  </si>
  <si>
    <t>Монтаж и подключение наружного блока системы кондиционирования К21</t>
  </si>
  <si>
    <t>Монтаж и подключение наружного блока системы кондиционирования К22</t>
  </si>
  <si>
    <t>Монтаж и подключение наружного блока системы кондиционирования К31</t>
  </si>
  <si>
    <t>Монтаж и подключение наружного блока системы кондиционирования К4</t>
  </si>
  <si>
    <t>Сетевое оборудование (фреонопроводы)</t>
  </si>
  <si>
    <t>Монтаж, подключение фреонового разветвителя (рефнет) для наружной сети системы кондиционирования (требует уточнения)</t>
  </si>
  <si>
    <t xml:space="preserve">Монтаж, подключение фреонового разветвителя (рефнет) для наружной сети системы кондиционирования ND-REF-02-OD </t>
  </si>
  <si>
    <t>Монтаж, подключение фреонового разветвителя (рефнет) для внутренней сети системы кондиционирования ND-REF-07</t>
  </si>
  <si>
    <t>Монтаж, подключение фреонового разветвителя (рефнет) для внутренней сети системы кондиционирования ND-REF-05</t>
  </si>
  <si>
    <t>Монтаж, подключение фреонового разветвителя (рефнет) для внутренней сети системы кондиционирования ND-REF-03</t>
  </si>
  <si>
    <t xml:space="preserve">Монтаж, подключение фреонового разветвителя (рефнет) для внутренней сети системы кондиционирования ND-REF-02 </t>
  </si>
  <si>
    <t>Разводка и подключение медных труб сети системы кондиционирования Медная трубка 6,35х0,8 (1/4")</t>
  </si>
  <si>
    <t>м.п.</t>
  </si>
  <si>
    <t>Разводка и подключение медных труб сети системы кондиционирования Медная трубка 9,53х0,8 (3/8")</t>
  </si>
  <si>
    <t>Разводка и подключение медных труб сети системы кондиционирования Медная трубка 12,7х0,8 (1/2")</t>
  </si>
  <si>
    <t>Разводка и подключение медных труб сети системы кондиционирования Медная трубка 15,88x1,0 (5/8")</t>
  </si>
  <si>
    <t>Разводка и подключение медных труб сети системы кондиционирования Медная трубка 19,05х1,0 (3/4")</t>
  </si>
  <si>
    <t>Разводка и подключение медных труб сети системы кондиционирования Медная трубка 22,23х1,0 (7/8")</t>
  </si>
  <si>
    <t>Разводка и подключение медных труб сети системы кондиционирования Медная трубка 25.40х1,0 (1")</t>
  </si>
  <si>
    <t>Разводка и подключение медных труб сети системы кондиционирования Медная трубка 28,58х1,52 (1 1/8")</t>
  </si>
  <si>
    <t>Разводка и подключение медных труб сети системы кондиционирования Медная трубка 34,93х1,52 (1 3/8")</t>
  </si>
  <si>
    <t>Разводка и подключение медных труб сети системы кондиционирования Медная трубка 41.28х1,52 (1 5/8")</t>
  </si>
  <si>
    <t>Монтаж тепловой изоляции, на медные трубы 6,35х0,8 (1/4"), тип/марка: K-Flex ST 13мм</t>
  </si>
  <si>
    <t>Монтаж тепловой изоляции, на медные трубы 9,53х0,8 (3/8"), тип/марка: K-Flex ST 13мм</t>
  </si>
  <si>
    <t>Монтаж тепловой изоляции, на медные трубы 12,7х0,8 (1/2"), тип/марка: K-Flex ST 13мм</t>
  </si>
  <si>
    <t>Монтаж тепловой изоляции, на медные трубы 15,88х1,0 (5/8"), тип/марка: K-Flex ST 13мм</t>
  </si>
  <si>
    <t>Монтаж тепловой изоляции, на медные трубы 19,05х1,0 (3/4"), тип/марка: K-Flex ST 13мм</t>
  </si>
  <si>
    <t>Монтаж тепловой изоляции, на медные трубы 22,23х1,0 (7/8"), тип/марка: K-Flex ST 13мм</t>
  </si>
  <si>
    <t>Монтаж тепловой изоляции, на медные трубы 25.40х1,0 (1"), тип/марка: K-Flex ST 13мм</t>
  </si>
  <si>
    <t>Монтаж тепловой изоляции, на медные трубы 28,58х1,52 (1 1/8"), тип/марка: K-Flex ST 13мм</t>
  </si>
  <si>
    <t>Монтаж тепловой изоляции, на медные трубы 34,93х1,52 (1 3/8"), тип/марка: K-Flex ST 13мм</t>
  </si>
  <si>
    <t>Монтаж тепловой изоляции, на медные трубы 41.28х1,52 (1 5/8"), тип/марка: K-Flex ST 13мм</t>
  </si>
  <si>
    <t>Проверка герметичности, заправка фреоном системы кондиционирования, фреон R-410A</t>
  </si>
  <si>
    <t>Установка и подключение дренажной помпы: Помпа дренажная ASPEN Mini Orange, производитель: ASPEN</t>
  </si>
  <si>
    <t>Прокладка трубопроводов полипропиленовых: Трубы полипропиленовые PPR-PN10, TR-TB Д 50х4,6 (Ду40), производитель: TEBO Technics</t>
  </si>
  <si>
    <t>Прокладка трубопроводов полипропиленовых: Трубы полипропиленовые PPR-PN10, TR-TB Д 40х3,7 (Ду32), производитель: TEBO Technics</t>
  </si>
  <si>
    <t>Прокладка трубопроводов полипропиленовых: Трубы полипропиленовые PPR-PN10, TR-TB Д 32х3,0 (Ду25), производитель: TEBO Technics</t>
  </si>
  <si>
    <t>Прокладка трубопроводов полипропиленовых: Трубы полипропиленовые PPR-PN10, TR-TB Д 25х2,3 (Ду20), производитель: TEBO Technics</t>
  </si>
  <si>
    <t>Прокладка трубопроводов полипропиленовых: Трубы полипропиленовые PPR-PN10, TR-TB Д 20х1,9 (Ду15), производитель: TEBO Technics</t>
  </si>
  <si>
    <t>Монтаж тепловой изоляции, на полипропиленовые трубы  9х54 для трубы Д 50х4.6, производитель: EnergoflexSuper</t>
  </si>
  <si>
    <t>Монтаж тепловой изоляции, на полипропиленовые трубы  9х42 для трубы Д 40х3,7, производитель: EnergoflexSuper</t>
  </si>
  <si>
    <t>Монтаж тепловой изоляции, на полипропиленовые трубы  6х35 для трубы Д 32х3,0, производитель: EnergoflexSuper</t>
  </si>
  <si>
    <t>Монтаж тепловой изоляции, на полипропиленовые трубы  6х25 для трубы Д 25х3,2, производитель: EnergoflexSuper</t>
  </si>
  <si>
    <t>Монтаж тепловой изоляции, на полипропиленовые трубы  6х22 для трубы Д 20х1,9, производитель: EnergoflexSuper</t>
  </si>
  <si>
    <t>Прокладка дренажа: Дренаж гофрированный 5/8" (16 мм) 25 м, тип/марка: 5/8 (бухта 25 м)</t>
  </si>
  <si>
    <t>Установка капельной воронки: Капельная воронка для сбора дренажа DN32, тип/марка: HL21, производитель: Hutterer &amp; Lechner</t>
  </si>
  <si>
    <t>Пусконаладочные работы системы кондиционирования, опрессовка, сдача работ по исполнительным актам в 3-х экземплярах</t>
  </si>
  <si>
    <t>ИТОГО по Разделу __ Кондиционирование</t>
  </si>
  <si>
    <t>Итог_Раздела</t>
  </si>
  <si>
    <t>Итого стоимость работ (без учёта стоимости материала):</t>
  </si>
  <si>
    <t>всего</t>
  </si>
  <si>
    <t>в т.ч. НДС 18%:</t>
  </si>
  <si>
    <t>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</si>
</sst>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b/>
      <sz val="2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5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 Cyr"/>
      <charset val="204"/>
    </font>
    <font>
      <sz val="11"/>
      <color rgb="FF00B0F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2" borderId="0" xfId="1" applyNumberFormat="1" applyFont="1" applyFill="1" applyAlignment="1">
      <alignment horizontal="center" vertical="center"/>
    </xf>
    <xf numFmtId="0" fontId="4" fillId="0" borderId="0" xfId="1" applyFont="1" applyAlignment="1" applyProtection="1">
      <protection locked="0"/>
    </xf>
    <xf numFmtId="0" fontId="5" fillId="2" borderId="0" xfId="1" applyFont="1" applyFill="1" applyAlignment="1">
      <alignment vertical="center"/>
    </xf>
    <xf numFmtId="4" fontId="6" fillId="2" borderId="0" xfId="1" applyNumberFormat="1" applyFont="1" applyFill="1" applyAlignment="1">
      <alignment horizontal="right" vertical="center" wrapText="1"/>
    </xf>
    <xf numFmtId="0" fontId="2" fillId="0" borderId="0" xfId="1" applyFont="1" applyAlignment="1" applyProtection="1">
      <protection locked="0"/>
    </xf>
    <xf numFmtId="0" fontId="2" fillId="0" borderId="0" xfId="1" applyFont="1" applyAlignment="1"/>
    <xf numFmtId="0" fontId="7" fillId="2" borderId="0" xfId="1" applyFont="1" applyFill="1" applyAlignment="1">
      <alignment horizontal="center" vertical="top"/>
    </xf>
    <xf numFmtId="4" fontId="6" fillId="2" borderId="0" xfId="1" applyNumberFormat="1" applyFont="1" applyFill="1" applyAlignment="1">
      <alignment horizontal="right"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right" vertical="center"/>
    </xf>
    <xf numFmtId="3" fontId="10" fillId="2" borderId="1" xfId="1" applyNumberFormat="1" applyFont="1" applyFill="1" applyBorder="1" applyAlignment="1">
      <alignment horizontal="right" vertical="center"/>
    </xf>
    <xf numFmtId="4" fontId="8" fillId="2" borderId="1" xfId="1" applyNumberFormat="1" applyFont="1" applyFill="1" applyBorder="1" applyAlignment="1">
      <alignment horizontal="right" vertical="center"/>
    </xf>
    <xf numFmtId="164" fontId="11" fillId="3" borderId="2" xfId="1" applyNumberFormat="1" applyFont="1" applyFill="1" applyBorder="1" applyAlignment="1">
      <alignment horizontal="center" vertical="center" wrapText="1"/>
    </xf>
    <xf numFmtId="164" fontId="12" fillId="3" borderId="2" xfId="1" applyNumberFormat="1" applyFont="1" applyFill="1" applyBorder="1" applyAlignment="1">
      <alignment horizontal="center" vertical="center" wrapText="1"/>
    </xf>
    <xf numFmtId="164" fontId="12" fillId="3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1" fillId="3" borderId="2" xfId="1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0" xfId="1" applyFont="1" applyFill="1" applyAlignment="1">
      <alignment vertical="center"/>
    </xf>
    <xf numFmtId="4" fontId="14" fillId="3" borderId="4" xfId="1" applyNumberFormat="1" applyFont="1" applyFill="1" applyBorder="1" applyAlignment="1">
      <alignment horizontal="right" vertical="center"/>
    </xf>
    <xf numFmtId="2" fontId="14" fillId="3" borderId="5" xfId="1" applyNumberFormat="1" applyFont="1" applyFill="1" applyBorder="1" applyAlignment="1">
      <alignment horizontal="left" vertical="center"/>
    </xf>
    <xf numFmtId="2" fontId="14" fillId="3" borderId="5" xfId="1" applyNumberFormat="1" applyFont="1" applyFill="1" applyBorder="1" applyAlignment="1">
      <alignment horizontal="left" vertical="center" wrapText="1"/>
    </xf>
    <xf numFmtId="4" fontId="14" fillId="3" borderId="5" xfId="1" applyNumberFormat="1" applyFont="1" applyFill="1" applyBorder="1" applyAlignment="1">
      <alignment horizontal="right" vertical="center"/>
    </xf>
    <xf numFmtId="4" fontId="15" fillId="3" borderId="5" xfId="1" applyNumberFormat="1" applyFont="1" applyFill="1" applyBorder="1" applyAlignment="1">
      <alignment vertical="center"/>
    </xf>
    <xf numFmtId="4" fontId="14" fillId="3" borderId="5" xfId="1" applyNumberFormat="1" applyFont="1" applyFill="1" applyBorder="1" applyAlignment="1">
      <alignment vertical="center"/>
    </xf>
    <xf numFmtId="4" fontId="14" fillId="3" borderId="3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0" applyFont="1" applyAlignment="1">
      <alignment horizontal="center" vertical="top"/>
    </xf>
    <xf numFmtId="0" fontId="17" fillId="3" borderId="6" xfId="1" quotePrefix="1" applyNumberFormat="1" applyFont="1" applyFill="1" applyBorder="1" applyAlignment="1">
      <alignment horizontal="center" vertical="center" wrapText="1"/>
    </xf>
    <xf numFmtId="2" fontId="12" fillId="3" borderId="7" xfId="1" applyNumberFormat="1" applyFont="1" applyFill="1" applyBorder="1" applyAlignment="1">
      <alignment horizontal="left" vertical="center" shrinkToFit="1"/>
    </xf>
    <xf numFmtId="2" fontId="18" fillId="3" borderId="7" xfId="1" applyNumberFormat="1" applyFont="1" applyFill="1" applyBorder="1" applyAlignment="1">
      <alignment horizontal="left" vertical="center" wrapText="1"/>
    </xf>
    <xf numFmtId="4" fontId="18" fillId="3" borderId="7" xfId="1" applyNumberFormat="1" applyFont="1" applyFill="1" applyBorder="1" applyAlignment="1">
      <alignment horizontal="right" vertical="center"/>
    </xf>
    <xf numFmtId="4" fontId="3" fillId="3" borderId="7" xfId="1" applyNumberFormat="1" applyFont="1" applyFill="1" applyBorder="1" applyAlignment="1">
      <alignment vertical="center"/>
    </xf>
    <xf numFmtId="4" fontId="18" fillId="3" borderId="7" xfId="1" applyNumberFormat="1" applyFont="1" applyFill="1" applyBorder="1" applyAlignment="1">
      <alignment vertical="center"/>
    </xf>
    <xf numFmtId="4" fontId="18" fillId="3" borderId="8" xfId="1" applyNumberFormat="1" applyFont="1" applyFill="1" applyBorder="1" applyAlignment="1" applyProtection="1">
      <alignment vertical="center"/>
      <protection hidden="1"/>
    </xf>
    <xf numFmtId="0" fontId="18" fillId="5" borderId="6" xfId="1" quotePrefix="1" applyNumberFormat="1" applyFont="1" applyFill="1" applyBorder="1" applyAlignment="1">
      <alignment horizontal="center" vertical="center" wrapText="1"/>
    </xf>
    <xf numFmtId="2" fontId="18" fillId="5" borderId="7" xfId="1" applyNumberFormat="1" applyFont="1" applyFill="1" applyBorder="1" applyAlignment="1">
      <alignment horizontal="left" vertical="center" wrapText="1"/>
    </xf>
    <xf numFmtId="2" fontId="18" fillId="5" borderId="7" xfId="1" applyNumberFormat="1" applyFont="1" applyFill="1" applyBorder="1" applyAlignment="1">
      <alignment horizontal="center" vertical="center"/>
    </xf>
    <xf numFmtId="4" fontId="18" fillId="5" borderId="7" xfId="1" applyNumberFormat="1" applyFont="1" applyFill="1" applyBorder="1" applyAlignment="1">
      <alignment horizontal="right" vertical="center"/>
    </xf>
    <xf numFmtId="4" fontId="18" fillId="0" borderId="7" xfId="1" applyNumberFormat="1" applyFont="1" applyFill="1" applyBorder="1" applyAlignment="1" applyProtection="1">
      <alignment horizontal="right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  <protection hidden="1"/>
    </xf>
    <xf numFmtId="2" fontId="12" fillId="3" borderId="7" xfId="1" applyNumberFormat="1" applyFont="1" applyFill="1" applyBorder="1" applyAlignment="1">
      <alignment horizontal="left" vertical="center"/>
    </xf>
    <xf numFmtId="2" fontId="18" fillId="3" borderId="7" xfId="1" applyNumberFormat="1" applyFont="1" applyFill="1" applyBorder="1" applyAlignment="1">
      <alignment vertical="center"/>
    </xf>
    <xf numFmtId="4" fontId="12" fillId="3" borderId="8" xfId="1" applyNumberFormat="1" applyFont="1" applyFill="1" applyBorder="1" applyAlignment="1" applyProtection="1">
      <alignment vertical="center"/>
      <protection hidden="1"/>
    </xf>
    <xf numFmtId="0" fontId="19" fillId="3" borderId="9" xfId="1" applyFont="1" applyFill="1" applyBorder="1" applyAlignment="1">
      <alignment horizontal="center" vertical="center" wrapText="1"/>
    </xf>
    <xf numFmtId="4" fontId="12" fillId="0" borderId="7" xfId="1" applyNumberFormat="1" applyFont="1" applyBorder="1" applyAlignment="1">
      <alignment vertical="center"/>
    </xf>
    <xf numFmtId="0" fontId="17" fillId="3" borderId="10" xfId="1" quotePrefix="1" applyNumberFormat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left" vertical="center" wrapText="1"/>
    </xf>
    <xf numFmtId="0" fontId="12" fillId="3" borderId="11" xfId="1" applyFont="1" applyFill="1" applyBorder="1" applyAlignment="1">
      <alignment vertical="center"/>
    </xf>
    <xf numFmtId="4" fontId="12" fillId="3" borderId="11" xfId="1" applyNumberFormat="1" applyFont="1" applyFill="1" applyBorder="1" applyAlignment="1">
      <alignment horizontal="right" vertical="center"/>
    </xf>
    <xf numFmtId="4" fontId="12" fillId="3" borderId="11" xfId="2" applyNumberFormat="1" applyFont="1" applyFill="1" applyBorder="1" applyAlignment="1" applyProtection="1">
      <alignment horizontal="right" vertical="center"/>
      <protection hidden="1"/>
    </xf>
    <xf numFmtId="4" fontId="20" fillId="3" borderId="12" xfId="1" applyNumberFormat="1" applyFont="1" applyFill="1" applyBorder="1" applyAlignment="1" applyProtection="1">
      <alignment vertical="center"/>
      <protection hidden="1"/>
    </xf>
    <xf numFmtId="0" fontId="21" fillId="3" borderId="13" xfId="1" applyFont="1" applyFill="1" applyBorder="1" applyAlignment="1">
      <alignment horizontal="center" vertical="center" wrapText="1"/>
    </xf>
    <xf numFmtId="4" fontId="2" fillId="0" borderId="0" xfId="1" applyNumberFormat="1" applyFont="1" applyAlignment="1"/>
    <xf numFmtId="0" fontId="17" fillId="3" borderId="14" xfId="1" quotePrefix="1" applyNumberFormat="1" applyFont="1" applyFill="1" applyBorder="1" applyAlignment="1">
      <alignment horizontal="center" vertical="center"/>
    </xf>
    <xf numFmtId="0" fontId="22" fillId="3" borderId="15" xfId="1" applyFont="1" applyFill="1" applyBorder="1" applyAlignment="1">
      <alignment horizontal="left" vertical="center" shrinkToFit="1"/>
    </xf>
    <xf numFmtId="0" fontId="23" fillId="3" borderId="15" xfId="1" applyFont="1" applyFill="1" applyBorder="1" applyAlignment="1">
      <alignment vertical="center"/>
    </xf>
    <xf numFmtId="4" fontId="23" fillId="3" borderId="15" xfId="1" applyNumberFormat="1" applyFont="1" applyFill="1" applyBorder="1" applyAlignment="1">
      <alignment horizontal="right" vertical="center"/>
    </xf>
    <xf numFmtId="4" fontId="23" fillId="3" borderId="15" xfId="1" applyNumberFormat="1" applyFont="1" applyFill="1" applyBorder="1" applyAlignment="1">
      <alignment vertical="center"/>
    </xf>
    <xf numFmtId="4" fontId="10" fillId="3" borderId="16" xfId="1" applyNumberFormat="1" applyFont="1" applyFill="1" applyBorder="1" applyAlignment="1">
      <alignment vertical="center"/>
    </xf>
    <xf numFmtId="0" fontId="21" fillId="3" borderId="17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 19 1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outlinePr summaryBelow="0" summaryRight="0"/>
  </sheetPr>
  <dimension ref="A1:P79"/>
  <sheetViews>
    <sheetView tabSelected="1" workbookViewId="0">
      <selection activeCell="Q4" sqref="Q4"/>
    </sheetView>
  </sheetViews>
  <sheetFormatPr defaultRowHeight="15" outlineLevelRow="2" x14ac:dyDescent="0.25"/>
  <cols>
    <col min="1" max="1" width="7.42578125" customWidth="1"/>
    <col min="2" max="2" width="70.5703125" customWidth="1"/>
    <col min="3" max="3" width="8.5703125" customWidth="1"/>
    <col min="4" max="4" width="11.7109375" customWidth="1"/>
    <col min="5" max="5" width="10.7109375" hidden="1" customWidth="1"/>
    <col min="6" max="6" width="13.7109375" customWidth="1"/>
    <col min="7" max="7" width="11.140625" hidden="1" customWidth="1"/>
    <col min="8" max="8" width="23.28515625" customWidth="1"/>
    <col min="9" max="14" width="9.140625" hidden="1" customWidth="1"/>
    <col min="15" max="17" width="9.140625" customWidth="1"/>
  </cols>
  <sheetData>
    <row r="1" spans="1:13" s="6" customFormat="1" ht="20.25" customHeight="1" x14ac:dyDescent="0.25">
      <c r="A1" s="1"/>
      <c r="B1" s="2"/>
      <c r="C1" s="3"/>
      <c r="D1" s="3"/>
      <c r="E1" s="3"/>
      <c r="F1" s="3"/>
      <c r="G1" s="4"/>
      <c r="H1" s="5" t="s">
        <v>0</v>
      </c>
    </row>
    <row r="2" spans="1:13" s="6" customFormat="1" ht="16.5" customHeight="1" x14ac:dyDescent="0.2">
      <c r="A2" s="1"/>
      <c r="B2" s="7" t="s">
        <v>1</v>
      </c>
      <c r="C2" s="3"/>
      <c r="D2" s="3"/>
      <c r="E2" s="3"/>
      <c r="F2" s="3"/>
      <c r="G2" s="4"/>
      <c r="H2" s="8"/>
    </row>
    <row r="3" spans="1:13" s="6" customFormat="1" ht="22.5" customHeight="1" x14ac:dyDescent="0.2">
      <c r="A3" s="1"/>
      <c r="B3" s="9"/>
      <c r="C3" s="10" t="s">
        <v>2</v>
      </c>
      <c r="D3" s="11"/>
      <c r="E3" s="9"/>
      <c r="F3" s="9"/>
      <c r="G3" s="9"/>
      <c r="H3" s="8"/>
    </row>
    <row r="4" spans="1:13" s="6" customFormat="1" ht="28.5" customHeight="1" thickBot="1" x14ac:dyDescent="0.25">
      <c r="A4" s="12"/>
      <c r="B4" s="12"/>
      <c r="C4" s="13" t="s">
        <v>3</v>
      </c>
      <c r="D4" s="12"/>
      <c r="E4" s="12"/>
      <c r="F4" s="12"/>
      <c r="G4" s="14" t="s">
        <v>4</v>
      </c>
      <c r="H4" s="15">
        <f>H78</f>
        <v>0</v>
      </c>
    </row>
    <row r="5" spans="1:13" s="6" customFormat="1" ht="13.5" thickBot="1" x14ac:dyDescent="0.25"/>
    <row r="6" spans="1:13" s="6" customFormat="1" ht="72" thickBot="1" x14ac:dyDescent="0.25">
      <c r="A6" s="16" t="s">
        <v>5</v>
      </c>
      <c r="B6" s="17" t="s">
        <v>6</v>
      </c>
      <c r="C6" s="17" t="s">
        <v>7</v>
      </c>
      <c r="D6" s="17" t="s">
        <v>8</v>
      </c>
      <c r="E6" s="18" t="s">
        <v>9</v>
      </c>
      <c r="F6" s="17" t="s">
        <v>10</v>
      </c>
      <c r="G6" s="18" t="s">
        <v>11</v>
      </c>
      <c r="H6" s="17" t="s">
        <v>12</v>
      </c>
      <c r="I6" s="18" t="s">
        <v>13</v>
      </c>
      <c r="K6" s="19" t="s">
        <v>14</v>
      </c>
      <c r="L6" s="20"/>
      <c r="M6" s="20"/>
    </row>
    <row r="7" spans="1:13" s="6" customFormat="1" thickBot="1" x14ac:dyDescent="0.25">
      <c r="A7" s="21">
        <v>1</v>
      </c>
      <c r="B7" s="22">
        <v>2</v>
      </c>
      <c r="C7" s="22">
        <v>3</v>
      </c>
      <c r="D7" s="22">
        <v>4</v>
      </c>
      <c r="E7" s="23">
        <v>5</v>
      </c>
      <c r="F7" s="22">
        <v>6</v>
      </c>
      <c r="G7" s="23">
        <v>7</v>
      </c>
      <c r="H7" s="22">
        <v>8</v>
      </c>
      <c r="I7" s="23">
        <v>9</v>
      </c>
      <c r="K7" s="24" t="s">
        <v>15</v>
      </c>
    </row>
    <row r="8" spans="1:13" ht="16.5" thickBot="1" x14ac:dyDescent="0.3">
      <c r="A8" s="25"/>
      <c r="B8" s="26" t="s">
        <v>16</v>
      </c>
      <c r="C8" s="27"/>
      <c r="D8" s="28"/>
      <c r="E8" s="29"/>
      <c r="F8" s="28"/>
      <c r="G8" s="30"/>
      <c r="H8" s="31"/>
      <c r="K8" s="32" t="s">
        <v>17</v>
      </c>
      <c r="L8" s="6"/>
      <c r="M8" s="33">
        <f t="shared" ref="M8:M71" si="0">IF(K8="рсц",M7+1,M7)</f>
        <v>0</v>
      </c>
    </row>
    <row r="9" spans="1:13" outlineLevel="1" x14ac:dyDescent="0.25">
      <c r="A9" s="34"/>
      <c r="B9" s="35" t="s">
        <v>18</v>
      </c>
      <c r="C9" s="36"/>
      <c r="D9" s="37"/>
      <c r="E9" s="38"/>
      <c r="F9" s="39"/>
      <c r="G9" s="39"/>
      <c r="H9" s="40"/>
      <c r="K9" s="32" t="s">
        <v>19</v>
      </c>
      <c r="L9" s="6"/>
      <c r="M9" s="33">
        <f t="shared" si="0"/>
        <v>0</v>
      </c>
    </row>
    <row r="10" spans="1:13" ht="30" outlineLevel="2" x14ac:dyDescent="0.25">
      <c r="A10" s="41">
        <f t="shared" ref="A10:A73" si="1">M10</f>
        <v>1</v>
      </c>
      <c r="B10" s="42" t="s">
        <v>20</v>
      </c>
      <c r="C10" s="43" t="s">
        <v>21</v>
      </c>
      <c r="D10" s="44">
        <v>1</v>
      </c>
      <c r="E10" s="44">
        <f>F10+G10</f>
        <v>0</v>
      </c>
      <c r="F10" s="45"/>
      <c r="G10" s="44"/>
      <c r="H10" s="46">
        <f>D10*E10</f>
        <v>0</v>
      </c>
      <c r="K10" s="32" t="s">
        <v>22</v>
      </c>
      <c r="L10" s="6"/>
      <c r="M10" s="33">
        <f t="shared" si="0"/>
        <v>1</v>
      </c>
    </row>
    <row r="11" spans="1:13" ht="30" outlineLevel="2" x14ac:dyDescent="0.25">
      <c r="A11" s="41">
        <f t="shared" si="1"/>
        <v>2</v>
      </c>
      <c r="B11" s="42" t="s">
        <v>23</v>
      </c>
      <c r="C11" s="43" t="s">
        <v>24</v>
      </c>
      <c r="D11" s="44">
        <v>4</v>
      </c>
      <c r="E11" s="44">
        <f>F11+G11</f>
        <v>0</v>
      </c>
      <c r="F11" s="45"/>
      <c r="G11" s="44"/>
      <c r="H11" s="46">
        <f>D11*E11</f>
        <v>0</v>
      </c>
      <c r="K11" s="32" t="s">
        <v>22</v>
      </c>
      <c r="L11" s="6"/>
      <c r="M11" s="33">
        <f t="shared" si="0"/>
        <v>2</v>
      </c>
    </row>
    <row r="12" spans="1:13" ht="45" outlineLevel="2" x14ac:dyDescent="0.25">
      <c r="A12" s="41">
        <f t="shared" si="1"/>
        <v>3</v>
      </c>
      <c r="B12" s="42" t="s">
        <v>25</v>
      </c>
      <c r="C12" s="43" t="s">
        <v>21</v>
      </c>
      <c r="D12" s="44">
        <v>4</v>
      </c>
      <c r="E12" s="44">
        <f>F12+G12</f>
        <v>0</v>
      </c>
      <c r="F12" s="45"/>
      <c r="G12" s="44"/>
      <c r="H12" s="46">
        <f>D12*E12</f>
        <v>0</v>
      </c>
      <c r="K12" s="32" t="s">
        <v>22</v>
      </c>
      <c r="L12" s="6"/>
      <c r="M12" s="33">
        <f t="shared" si="0"/>
        <v>3</v>
      </c>
    </row>
    <row r="13" spans="1:13" outlineLevel="2" x14ac:dyDescent="0.25">
      <c r="A13" s="41">
        <f t="shared" si="1"/>
        <v>4</v>
      </c>
      <c r="B13" s="42" t="s">
        <v>26</v>
      </c>
      <c r="C13" s="43" t="s">
        <v>24</v>
      </c>
      <c r="D13" s="44">
        <v>3</v>
      </c>
      <c r="E13" s="44">
        <f t="shared" ref="E13:E75" si="2">F13+G13</f>
        <v>0</v>
      </c>
      <c r="F13" s="45"/>
      <c r="G13" s="44"/>
      <c r="H13" s="46">
        <f t="shared" ref="H13:H75" si="3">D13*E13</f>
        <v>0</v>
      </c>
      <c r="K13" s="32" t="s">
        <v>22</v>
      </c>
      <c r="L13" s="6"/>
      <c r="M13" s="33">
        <f t="shared" si="0"/>
        <v>4</v>
      </c>
    </row>
    <row r="14" spans="1:13" ht="30" outlineLevel="2" x14ac:dyDescent="0.25">
      <c r="A14" s="41">
        <f t="shared" si="1"/>
        <v>5</v>
      </c>
      <c r="B14" s="42" t="s">
        <v>23</v>
      </c>
      <c r="C14" s="43" t="s">
        <v>24</v>
      </c>
      <c r="D14" s="44">
        <v>36</v>
      </c>
      <c r="E14" s="44">
        <f t="shared" si="2"/>
        <v>0</v>
      </c>
      <c r="F14" s="45"/>
      <c r="G14" s="44"/>
      <c r="H14" s="46">
        <f t="shared" si="3"/>
        <v>0</v>
      </c>
      <c r="K14" s="32" t="s">
        <v>22</v>
      </c>
      <c r="L14" s="6"/>
      <c r="M14" s="33">
        <f t="shared" si="0"/>
        <v>5</v>
      </c>
    </row>
    <row r="15" spans="1:13" ht="45" outlineLevel="2" x14ac:dyDescent="0.25">
      <c r="A15" s="41">
        <f t="shared" si="1"/>
        <v>6</v>
      </c>
      <c r="B15" s="42" t="s">
        <v>25</v>
      </c>
      <c r="C15" s="43" t="s">
        <v>24</v>
      </c>
      <c r="D15" s="44">
        <v>36</v>
      </c>
      <c r="E15" s="44">
        <f t="shared" si="2"/>
        <v>0</v>
      </c>
      <c r="F15" s="45"/>
      <c r="G15" s="44"/>
      <c r="H15" s="46">
        <f t="shared" si="3"/>
        <v>0</v>
      </c>
      <c r="K15" s="32" t="s">
        <v>22</v>
      </c>
      <c r="L15" s="6"/>
      <c r="M15" s="33">
        <f t="shared" si="0"/>
        <v>6</v>
      </c>
    </row>
    <row r="16" spans="1:13" outlineLevel="2" x14ac:dyDescent="0.25">
      <c r="A16" s="41">
        <f t="shared" si="1"/>
        <v>7</v>
      </c>
      <c r="B16" s="42" t="s">
        <v>27</v>
      </c>
      <c r="C16" s="43" t="s">
        <v>24</v>
      </c>
      <c r="D16" s="44">
        <v>3</v>
      </c>
      <c r="E16" s="44">
        <f t="shared" si="2"/>
        <v>0</v>
      </c>
      <c r="F16" s="45"/>
      <c r="G16" s="44"/>
      <c r="H16" s="46">
        <f t="shared" si="3"/>
        <v>0</v>
      </c>
      <c r="K16" s="32" t="s">
        <v>22</v>
      </c>
      <c r="L16" s="6"/>
      <c r="M16" s="33">
        <f t="shared" si="0"/>
        <v>7</v>
      </c>
    </row>
    <row r="17" spans="1:13" ht="30" outlineLevel="2" x14ac:dyDescent="0.25">
      <c r="A17" s="41">
        <f t="shared" si="1"/>
        <v>8</v>
      </c>
      <c r="B17" s="42" t="s">
        <v>23</v>
      </c>
      <c r="C17" s="43" t="s">
        <v>24</v>
      </c>
      <c r="D17" s="44">
        <v>20</v>
      </c>
      <c r="E17" s="44">
        <f t="shared" si="2"/>
        <v>0</v>
      </c>
      <c r="F17" s="45"/>
      <c r="G17" s="44"/>
      <c r="H17" s="46">
        <f t="shared" si="3"/>
        <v>0</v>
      </c>
      <c r="K17" s="32" t="s">
        <v>22</v>
      </c>
      <c r="L17" s="6"/>
      <c r="M17" s="33">
        <f t="shared" si="0"/>
        <v>8</v>
      </c>
    </row>
    <row r="18" spans="1:13" ht="45" outlineLevel="2" x14ac:dyDescent="0.25">
      <c r="A18" s="41">
        <f t="shared" si="1"/>
        <v>9</v>
      </c>
      <c r="B18" s="42" t="s">
        <v>25</v>
      </c>
      <c r="C18" s="43" t="s">
        <v>21</v>
      </c>
      <c r="D18" s="44">
        <v>10</v>
      </c>
      <c r="E18" s="44">
        <f t="shared" si="2"/>
        <v>0</v>
      </c>
      <c r="F18" s="45"/>
      <c r="G18" s="44"/>
      <c r="H18" s="46">
        <f t="shared" si="3"/>
        <v>0</v>
      </c>
      <c r="K18" s="32" t="s">
        <v>22</v>
      </c>
      <c r="L18" s="6"/>
      <c r="M18" s="33">
        <f t="shared" si="0"/>
        <v>9</v>
      </c>
    </row>
    <row r="19" spans="1:13" outlineLevel="2" x14ac:dyDescent="0.25">
      <c r="A19" s="41">
        <f t="shared" si="1"/>
        <v>10</v>
      </c>
      <c r="B19" s="42" t="s">
        <v>28</v>
      </c>
      <c r="C19" s="43" t="s">
        <v>24</v>
      </c>
      <c r="D19" s="44">
        <v>4</v>
      </c>
      <c r="E19" s="44">
        <f t="shared" si="2"/>
        <v>0</v>
      </c>
      <c r="F19" s="45"/>
      <c r="G19" s="44"/>
      <c r="H19" s="46">
        <f t="shared" si="3"/>
        <v>0</v>
      </c>
      <c r="K19" s="32" t="s">
        <v>22</v>
      </c>
      <c r="L19" s="6"/>
      <c r="M19" s="33">
        <f t="shared" si="0"/>
        <v>10</v>
      </c>
    </row>
    <row r="20" spans="1:13" ht="30" outlineLevel="2" x14ac:dyDescent="0.25">
      <c r="A20" s="41">
        <f t="shared" si="1"/>
        <v>11</v>
      </c>
      <c r="B20" s="42" t="s">
        <v>23</v>
      </c>
      <c r="C20" s="43" t="s">
        <v>24</v>
      </c>
      <c r="D20" s="44">
        <v>36</v>
      </c>
      <c r="E20" s="44">
        <f t="shared" si="2"/>
        <v>0</v>
      </c>
      <c r="F20" s="45"/>
      <c r="G20" s="44"/>
      <c r="H20" s="46">
        <f t="shared" si="3"/>
        <v>0</v>
      </c>
      <c r="K20" s="32" t="s">
        <v>22</v>
      </c>
      <c r="L20" s="6"/>
      <c r="M20" s="33">
        <f t="shared" si="0"/>
        <v>11</v>
      </c>
    </row>
    <row r="21" spans="1:13" ht="45" outlineLevel="2" x14ac:dyDescent="0.25">
      <c r="A21" s="41">
        <f t="shared" si="1"/>
        <v>12</v>
      </c>
      <c r="B21" s="42" t="s">
        <v>25</v>
      </c>
      <c r="C21" s="43" t="s">
        <v>21</v>
      </c>
      <c r="D21" s="44">
        <v>10</v>
      </c>
      <c r="E21" s="44">
        <f t="shared" si="2"/>
        <v>0</v>
      </c>
      <c r="F21" s="45"/>
      <c r="G21" s="44"/>
      <c r="H21" s="46">
        <f t="shared" si="3"/>
        <v>0</v>
      </c>
      <c r="K21" s="32" t="s">
        <v>22</v>
      </c>
      <c r="L21" s="6"/>
      <c r="M21" s="33">
        <f t="shared" si="0"/>
        <v>12</v>
      </c>
    </row>
    <row r="22" spans="1:13" outlineLevel="2" x14ac:dyDescent="0.25">
      <c r="A22" s="41">
        <f t="shared" si="1"/>
        <v>13</v>
      </c>
      <c r="B22" s="42" t="s">
        <v>29</v>
      </c>
      <c r="C22" s="43" t="s">
        <v>24</v>
      </c>
      <c r="D22" s="44">
        <v>4</v>
      </c>
      <c r="E22" s="44">
        <f t="shared" si="2"/>
        <v>0</v>
      </c>
      <c r="F22" s="45"/>
      <c r="G22" s="44"/>
      <c r="H22" s="46">
        <f t="shared" si="3"/>
        <v>0</v>
      </c>
      <c r="K22" s="32" t="s">
        <v>22</v>
      </c>
      <c r="L22" s="6"/>
      <c r="M22" s="33">
        <f t="shared" si="0"/>
        <v>13</v>
      </c>
    </row>
    <row r="23" spans="1:13" ht="30" outlineLevel="2" x14ac:dyDescent="0.25">
      <c r="A23" s="41">
        <f t="shared" si="1"/>
        <v>14</v>
      </c>
      <c r="B23" s="42" t="s">
        <v>23</v>
      </c>
      <c r="C23" s="43" t="s">
        <v>24</v>
      </c>
      <c r="D23" s="44">
        <v>24</v>
      </c>
      <c r="E23" s="44">
        <f t="shared" si="2"/>
        <v>0</v>
      </c>
      <c r="F23" s="45"/>
      <c r="G23" s="44"/>
      <c r="H23" s="46">
        <f t="shared" si="3"/>
        <v>0</v>
      </c>
      <c r="K23" s="32" t="s">
        <v>22</v>
      </c>
      <c r="L23" s="6"/>
      <c r="M23" s="33">
        <f t="shared" si="0"/>
        <v>14</v>
      </c>
    </row>
    <row r="24" spans="1:13" ht="45" outlineLevel="2" x14ac:dyDescent="0.25">
      <c r="A24" s="41">
        <f t="shared" si="1"/>
        <v>15</v>
      </c>
      <c r="B24" s="42" t="s">
        <v>25</v>
      </c>
      <c r="C24" s="43" t="s">
        <v>21</v>
      </c>
      <c r="D24" s="44">
        <v>11</v>
      </c>
      <c r="E24" s="44">
        <f t="shared" si="2"/>
        <v>0</v>
      </c>
      <c r="F24" s="45"/>
      <c r="G24" s="44"/>
      <c r="H24" s="46">
        <f t="shared" si="3"/>
        <v>0</v>
      </c>
      <c r="K24" s="32" t="s">
        <v>22</v>
      </c>
      <c r="L24" s="6"/>
      <c r="M24" s="33">
        <f t="shared" si="0"/>
        <v>15</v>
      </c>
    </row>
    <row r="25" spans="1:13" outlineLevel="2" x14ac:dyDescent="0.25">
      <c r="A25" s="41">
        <f t="shared" si="1"/>
        <v>16</v>
      </c>
      <c r="B25" s="42" t="s">
        <v>30</v>
      </c>
      <c r="C25" s="43" t="s">
        <v>24</v>
      </c>
      <c r="D25" s="44">
        <v>3</v>
      </c>
      <c r="E25" s="44">
        <f t="shared" si="2"/>
        <v>0</v>
      </c>
      <c r="F25" s="45"/>
      <c r="G25" s="44"/>
      <c r="H25" s="46">
        <f t="shared" si="3"/>
        <v>0</v>
      </c>
      <c r="K25" s="32" t="s">
        <v>22</v>
      </c>
      <c r="L25" s="6"/>
      <c r="M25" s="33">
        <f t="shared" si="0"/>
        <v>16</v>
      </c>
    </row>
    <row r="26" spans="1:13" ht="30" outlineLevel="2" x14ac:dyDescent="0.25">
      <c r="A26" s="41">
        <f t="shared" si="1"/>
        <v>17</v>
      </c>
      <c r="B26" s="42" t="s">
        <v>23</v>
      </c>
      <c r="C26" s="43" t="s">
        <v>24</v>
      </c>
      <c r="D26" s="44">
        <v>25</v>
      </c>
      <c r="E26" s="44">
        <f t="shared" si="2"/>
        <v>0</v>
      </c>
      <c r="F26" s="45"/>
      <c r="G26" s="44"/>
      <c r="H26" s="46">
        <f t="shared" si="3"/>
        <v>0</v>
      </c>
      <c r="K26" s="32" t="s">
        <v>22</v>
      </c>
      <c r="L26" s="6"/>
      <c r="M26" s="33">
        <f t="shared" si="0"/>
        <v>17</v>
      </c>
    </row>
    <row r="27" spans="1:13" ht="45" outlineLevel="2" x14ac:dyDescent="0.25">
      <c r="A27" s="41">
        <f t="shared" si="1"/>
        <v>18</v>
      </c>
      <c r="B27" s="42" t="s">
        <v>25</v>
      </c>
      <c r="C27" s="43" t="s">
        <v>21</v>
      </c>
      <c r="D27" s="44">
        <v>10</v>
      </c>
      <c r="E27" s="44">
        <f t="shared" si="2"/>
        <v>0</v>
      </c>
      <c r="F27" s="45"/>
      <c r="G27" s="44"/>
      <c r="H27" s="46">
        <f t="shared" si="3"/>
        <v>0</v>
      </c>
      <c r="K27" s="32" t="s">
        <v>22</v>
      </c>
      <c r="L27" s="6"/>
      <c r="M27" s="33">
        <f t="shared" si="0"/>
        <v>18</v>
      </c>
    </row>
    <row r="28" spans="1:13" outlineLevel="2" x14ac:dyDescent="0.25">
      <c r="A28" s="41">
        <f t="shared" si="1"/>
        <v>19</v>
      </c>
      <c r="B28" s="42" t="s">
        <v>30</v>
      </c>
      <c r="C28" s="43" t="s">
        <v>24</v>
      </c>
      <c r="D28" s="44">
        <v>3</v>
      </c>
      <c r="E28" s="44">
        <f t="shared" si="2"/>
        <v>0</v>
      </c>
      <c r="F28" s="45"/>
      <c r="G28" s="44"/>
      <c r="H28" s="46">
        <f t="shared" si="3"/>
        <v>0</v>
      </c>
      <c r="K28" s="32" t="s">
        <v>22</v>
      </c>
      <c r="L28" s="6"/>
      <c r="M28" s="33">
        <f t="shared" si="0"/>
        <v>19</v>
      </c>
    </row>
    <row r="29" spans="1:13" ht="30" outlineLevel="2" x14ac:dyDescent="0.25">
      <c r="A29" s="41">
        <f t="shared" si="1"/>
        <v>20</v>
      </c>
      <c r="B29" s="42" t="s">
        <v>23</v>
      </c>
      <c r="C29" s="43" t="s">
        <v>24</v>
      </c>
      <c r="D29" s="44">
        <v>19</v>
      </c>
      <c r="E29" s="44">
        <f t="shared" si="2"/>
        <v>0</v>
      </c>
      <c r="F29" s="45"/>
      <c r="G29" s="44"/>
      <c r="H29" s="46">
        <f t="shared" si="3"/>
        <v>0</v>
      </c>
      <c r="K29" s="32" t="s">
        <v>22</v>
      </c>
      <c r="L29" s="6"/>
      <c r="M29" s="33">
        <f t="shared" si="0"/>
        <v>20</v>
      </c>
    </row>
    <row r="30" spans="1:13" ht="45" outlineLevel="2" x14ac:dyDescent="0.25">
      <c r="A30" s="41">
        <f t="shared" si="1"/>
        <v>21</v>
      </c>
      <c r="B30" s="42" t="s">
        <v>25</v>
      </c>
      <c r="C30" s="43" t="s">
        <v>21</v>
      </c>
      <c r="D30" s="44">
        <v>15</v>
      </c>
      <c r="E30" s="44">
        <f t="shared" si="2"/>
        <v>0</v>
      </c>
      <c r="F30" s="45"/>
      <c r="G30" s="44"/>
      <c r="H30" s="46">
        <f t="shared" si="3"/>
        <v>0</v>
      </c>
      <c r="K30" s="32" t="s">
        <v>22</v>
      </c>
      <c r="L30" s="6"/>
      <c r="M30" s="33">
        <f t="shared" si="0"/>
        <v>21</v>
      </c>
    </row>
    <row r="31" spans="1:13" outlineLevel="2" x14ac:dyDescent="0.25">
      <c r="A31" s="41">
        <f t="shared" si="1"/>
        <v>22</v>
      </c>
      <c r="B31" s="42" t="s">
        <v>31</v>
      </c>
      <c r="C31" s="43" t="s">
        <v>21</v>
      </c>
      <c r="D31" s="44">
        <v>1</v>
      </c>
      <c r="E31" s="44">
        <f t="shared" si="2"/>
        <v>0</v>
      </c>
      <c r="F31" s="45"/>
      <c r="G31" s="44"/>
      <c r="H31" s="46">
        <f t="shared" si="3"/>
        <v>0</v>
      </c>
      <c r="K31" s="32" t="s">
        <v>22</v>
      </c>
      <c r="L31" s="6"/>
      <c r="M31" s="33">
        <f t="shared" si="0"/>
        <v>22</v>
      </c>
    </row>
    <row r="32" spans="1:13" ht="30" outlineLevel="2" x14ac:dyDescent="0.25">
      <c r="A32" s="41">
        <f t="shared" si="1"/>
        <v>23</v>
      </c>
      <c r="B32" s="42" t="s">
        <v>23</v>
      </c>
      <c r="C32" s="43" t="s">
        <v>24</v>
      </c>
      <c r="D32" s="44">
        <v>20</v>
      </c>
      <c r="E32" s="44">
        <f t="shared" si="2"/>
        <v>0</v>
      </c>
      <c r="F32" s="45"/>
      <c r="G32" s="44"/>
      <c r="H32" s="46">
        <f t="shared" si="3"/>
        <v>0</v>
      </c>
      <c r="K32" s="32" t="s">
        <v>22</v>
      </c>
      <c r="L32" s="6"/>
      <c r="M32" s="33">
        <f t="shared" si="0"/>
        <v>23</v>
      </c>
    </row>
    <row r="33" spans="1:13" ht="45" outlineLevel="2" x14ac:dyDescent="0.25">
      <c r="A33" s="41">
        <f t="shared" si="1"/>
        <v>24</v>
      </c>
      <c r="B33" s="42" t="s">
        <v>25</v>
      </c>
      <c r="C33" s="43" t="s">
        <v>21</v>
      </c>
      <c r="D33" s="44">
        <v>1</v>
      </c>
      <c r="E33" s="44">
        <f t="shared" si="2"/>
        <v>0</v>
      </c>
      <c r="F33" s="45"/>
      <c r="G33" s="44"/>
      <c r="H33" s="46">
        <f t="shared" si="3"/>
        <v>0</v>
      </c>
      <c r="K33" s="32" t="s">
        <v>22</v>
      </c>
      <c r="L33" s="6"/>
      <c r="M33" s="33">
        <f t="shared" si="0"/>
        <v>24</v>
      </c>
    </row>
    <row r="34" spans="1:13" outlineLevel="1" x14ac:dyDescent="0.25">
      <c r="A34" s="34"/>
      <c r="B34" s="35" t="s">
        <v>32</v>
      </c>
      <c r="C34" s="36"/>
      <c r="D34" s="37"/>
      <c r="E34" s="38"/>
      <c r="F34" s="39"/>
      <c r="G34" s="39"/>
      <c r="H34" s="40"/>
      <c r="K34" s="32" t="s">
        <v>22</v>
      </c>
      <c r="L34" s="6"/>
      <c r="M34" s="33">
        <f t="shared" si="0"/>
        <v>25</v>
      </c>
    </row>
    <row r="35" spans="1:13" ht="30" outlineLevel="2" x14ac:dyDescent="0.25">
      <c r="A35" s="41">
        <f t="shared" si="1"/>
        <v>26</v>
      </c>
      <c r="B35" s="42" t="s">
        <v>33</v>
      </c>
      <c r="C35" s="43" t="s">
        <v>21</v>
      </c>
      <c r="D35" s="44">
        <v>1</v>
      </c>
      <c r="E35" s="44">
        <f t="shared" si="2"/>
        <v>0</v>
      </c>
      <c r="F35" s="45"/>
      <c r="G35" s="44"/>
      <c r="H35" s="46">
        <f t="shared" si="3"/>
        <v>0</v>
      </c>
      <c r="K35" s="32" t="s">
        <v>22</v>
      </c>
      <c r="L35" s="6"/>
      <c r="M35" s="33">
        <f t="shared" si="0"/>
        <v>26</v>
      </c>
    </row>
    <row r="36" spans="1:13" ht="30" outlineLevel="2" x14ac:dyDescent="0.25">
      <c r="A36" s="41">
        <f t="shared" si="1"/>
        <v>27</v>
      </c>
      <c r="B36" s="42" t="s">
        <v>34</v>
      </c>
      <c r="C36" s="43" t="s">
        <v>21</v>
      </c>
      <c r="D36" s="44">
        <v>6</v>
      </c>
      <c r="E36" s="44">
        <f t="shared" si="2"/>
        <v>0</v>
      </c>
      <c r="F36" s="45"/>
      <c r="G36" s="44"/>
      <c r="H36" s="46">
        <f t="shared" si="3"/>
        <v>0</v>
      </c>
      <c r="K36" s="32" t="s">
        <v>22</v>
      </c>
      <c r="L36" s="6"/>
      <c r="M36" s="33">
        <f t="shared" si="0"/>
        <v>27</v>
      </c>
    </row>
    <row r="37" spans="1:13" ht="30" outlineLevel="2" x14ac:dyDescent="0.25">
      <c r="A37" s="41">
        <f t="shared" si="1"/>
        <v>28</v>
      </c>
      <c r="B37" s="42" t="s">
        <v>35</v>
      </c>
      <c r="C37" s="43" t="s">
        <v>21</v>
      </c>
      <c r="D37" s="44">
        <v>5</v>
      </c>
      <c r="E37" s="44">
        <f t="shared" si="2"/>
        <v>0</v>
      </c>
      <c r="F37" s="45"/>
      <c r="G37" s="44"/>
      <c r="H37" s="46">
        <f t="shared" si="3"/>
        <v>0</v>
      </c>
      <c r="K37" s="32" t="s">
        <v>22</v>
      </c>
      <c r="L37" s="6"/>
      <c r="M37" s="33">
        <f t="shared" si="0"/>
        <v>28</v>
      </c>
    </row>
    <row r="38" spans="1:13" ht="30" outlineLevel="2" x14ac:dyDescent="0.25">
      <c r="A38" s="41">
        <f t="shared" si="1"/>
        <v>29</v>
      </c>
      <c r="B38" s="42" t="s">
        <v>36</v>
      </c>
      <c r="C38" s="43" t="s">
        <v>21</v>
      </c>
      <c r="D38" s="44">
        <v>28</v>
      </c>
      <c r="E38" s="44">
        <f t="shared" si="2"/>
        <v>0</v>
      </c>
      <c r="F38" s="45"/>
      <c r="G38" s="44"/>
      <c r="H38" s="46">
        <f t="shared" si="3"/>
        <v>0</v>
      </c>
      <c r="K38" s="32" t="s">
        <v>22</v>
      </c>
      <c r="L38" s="6"/>
      <c r="M38" s="33">
        <f t="shared" si="0"/>
        <v>29</v>
      </c>
    </row>
    <row r="39" spans="1:13" ht="30" outlineLevel="2" x14ac:dyDescent="0.25">
      <c r="A39" s="41">
        <f t="shared" si="1"/>
        <v>30</v>
      </c>
      <c r="B39" s="42" t="s">
        <v>37</v>
      </c>
      <c r="C39" s="43" t="s">
        <v>21</v>
      </c>
      <c r="D39" s="44">
        <v>32</v>
      </c>
      <c r="E39" s="44">
        <f t="shared" si="2"/>
        <v>0</v>
      </c>
      <c r="F39" s="45"/>
      <c r="G39" s="44"/>
      <c r="H39" s="46">
        <f t="shared" si="3"/>
        <v>0</v>
      </c>
      <c r="K39" s="32" t="s">
        <v>22</v>
      </c>
      <c r="L39" s="6"/>
      <c r="M39" s="33">
        <f t="shared" si="0"/>
        <v>30</v>
      </c>
    </row>
    <row r="40" spans="1:13" ht="30" outlineLevel="2" x14ac:dyDescent="0.25">
      <c r="A40" s="41">
        <f t="shared" si="1"/>
        <v>31</v>
      </c>
      <c r="B40" s="42" t="s">
        <v>38</v>
      </c>
      <c r="C40" s="43" t="s">
        <v>21</v>
      </c>
      <c r="D40" s="44">
        <v>110</v>
      </c>
      <c r="E40" s="44">
        <f t="shared" si="2"/>
        <v>0</v>
      </c>
      <c r="F40" s="45"/>
      <c r="G40" s="44"/>
      <c r="H40" s="46">
        <f t="shared" si="3"/>
        <v>0</v>
      </c>
      <c r="K40" s="32" t="s">
        <v>22</v>
      </c>
      <c r="L40" s="6"/>
      <c r="M40" s="33">
        <f t="shared" si="0"/>
        <v>31</v>
      </c>
    </row>
    <row r="41" spans="1:13" ht="30" outlineLevel="2" x14ac:dyDescent="0.25">
      <c r="A41" s="41">
        <f t="shared" si="1"/>
        <v>32</v>
      </c>
      <c r="B41" s="42" t="s">
        <v>39</v>
      </c>
      <c r="C41" s="43" t="s">
        <v>40</v>
      </c>
      <c r="D41" s="44">
        <v>774.4</v>
      </c>
      <c r="E41" s="44">
        <f t="shared" si="2"/>
        <v>0</v>
      </c>
      <c r="F41" s="45"/>
      <c r="G41" s="44"/>
      <c r="H41" s="46">
        <f t="shared" si="3"/>
        <v>0</v>
      </c>
      <c r="K41" s="32" t="s">
        <v>22</v>
      </c>
      <c r="L41" s="6"/>
      <c r="M41" s="33">
        <f t="shared" si="0"/>
        <v>32</v>
      </c>
    </row>
    <row r="42" spans="1:13" ht="30" outlineLevel="2" x14ac:dyDescent="0.25">
      <c r="A42" s="41">
        <f t="shared" si="1"/>
        <v>33</v>
      </c>
      <c r="B42" s="42" t="s">
        <v>41</v>
      </c>
      <c r="C42" s="43" t="s">
        <v>40</v>
      </c>
      <c r="D42" s="44">
        <v>474.4</v>
      </c>
      <c r="E42" s="44">
        <f t="shared" si="2"/>
        <v>0</v>
      </c>
      <c r="F42" s="45"/>
      <c r="G42" s="44"/>
      <c r="H42" s="46">
        <f t="shared" si="3"/>
        <v>0</v>
      </c>
      <c r="K42" s="32" t="s">
        <v>22</v>
      </c>
      <c r="L42" s="6"/>
      <c r="M42" s="33">
        <f t="shared" si="0"/>
        <v>33</v>
      </c>
    </row>
    <row r="43" spans="1:13" ht="30" outlineLevel="2" x14ac:dyDescent="0.25">
      <c r="A43" s="41">
        <f t="shared" si="1"/>
        <v>34</v>
      </c>
      <c r="B43" s="42" t="s">
        <v>42</v>
      </c>
      <c r="C43" s="43" t="s">
        <v>40</v>
      </c>
      <c r="D43" s="44">
        <v>971</v>
      </c>
      <c r="E43" s="44">
        <f t="shared" si="2"/>
        <v>0</v>
      </c>
      <c r="F43" s="45"/>
      <c r="G43" s="44"/>
      <c r="H43" s="46">
        <f t="shared" si="3"/>
        <v>0</v>
      </c>
      <c r="K43" s="32" t="s">
        <v>22</v>
      </c>
      <c r="L43" s="6"/>
      <c r="M43" s="33">
        <f t="shared" si="0"/>
        <v>34</v>
      </c>
    </row>
    <row r="44" spans="1:13" ht="30" outlineLevel="2" x14ac:dyDescent="0.25">
      <c r="A44" s="41">
        <f t="shared" si="1"/>
        <v>35</v>
      </c>
      <c r="B44" s="42" t="s">
        <v>43</v>
      </c>
      <c r="C44" s="43" t="s">
        <v>40</v>
      </c>
      <c r="D44" s="44">
        <v>386.3</v>
      </c>
      <c r="E44" s="44">
        <f t="shared" si="2"/>
        <v>0</v>
      </c>
      <c r="F44" s="45"/>
      <c r="G44" s="44"/>
      <c r="H44" s="46">
        <f t="shared" si="3"/>
        <v>0</v>
      </c>
      <c r="K44" s="32" t="s">
        <v>22</v>
      </c>
      <c r="L44" s="6"/>
      <c r="M44" s="33">
        <f t="shared" si="0"/>
        <v>35</v>
      </c>
    </row>
    <row r="45" spans="1:13" ht="30" outlineLevel="2" x14ac:dyDescent="0.25">
      <c r="A45" s="41">
        <f t="shared" si="1"/>
        <v>36</v>
      </c>
      <c r="B45" s="42" t="s">
        <v>44</v>
      </c>
      <c r="C45" s="43" t="s">
        <v>40</v>
      </c>
      <c r="D45" s="44">
        <v>207</v>
      </c>
      <c r="E45" s="44">
        <f t="shared" si="2"/>
        <v>0</v>
      </c>
      <c r="F45" s="45"/>
      <c r="G45" s="44"/>
      <c r="H45" s="46">
        <f t="shared" si="3"/>
        <v>0</v>
      </c>
      <c r="K45" s="32" t="s">
        <v>22</v>
      </c>
      <c r="L45" s="6"/>
      <c r="M45" s="33">
        <f t="shared" si="0"/>
        <v>36</v>
      </c>
    </row>
    <row r="46" spans="1:13" ht="30" outlineLevel="2" x14ac:dyDescent="0.25">
      <c r="A46" s="41">
        <f t="shared" si="1"/>
        <v>37</v>
      </c>
      <c r="B46" s="42" t="s">
        <v>45</v>
      </c>
      <c r="C46" s="43" t="s">
        <v>40</v>
      </c>
      <c r="D46" s="44">
        <v>356.4</v>
      </c>
      <c r="E46" s="44">
        <f t="shared" si="2"/>
        <v>0</v>
      </c>
      <c r="F46" s="45"/>
      <c r="G46" s="44"/>
      <c r="H46" s="46">
        <f t="shared" si="3"/>
        <v>0</v>
      </c>
      <c r="K46" s="32" t="s">
        <v>22</v>
      </c>
      <c r="L46" s="6"/>
      <c r="M46" s="33">
        <f t="shared" si="0"/>
        <v>37</v>
      </c>
    </row>
    <row r="47" spans="1:13" ht="30" outlineLevel="2" x14ac:dyDescent="0.25">
      <c r="A47" s="41">
        <f t="shared" si="1"/>
        <v>38</v>
      </c>
      <c r="B47" s="42" t="s">
        <v>46</v>
      </c>
      <c r="C47" s="43" t="s">
        <v>40</v>
      </c>
      <c r="D47" s="44">
        <v>119.8</v>
      </c>
      <c r="E47" s="44">
        <f t="shared" si="2"/>
        <v>0</v>
      </c>
      <c r="F47" s="45"/>
      <c r="G47" s="44"/>
      <c r="H47" s="46">
        <f t="shared" si="3"/>
        <v>0</v>
      </c>
      <c r="K47" s="32" t="s">
        <v>22</v>
      </c>
      <c r="L47" s="6"/>
      <c r="M47" s="33">
        <f t="shared" si="0"/>
        <v>38</v>
      </c>
    </row>
    <row r="48" spans="1:13" ht="30" outlineLevel="2" x14ac:dyDescent="0.25">
      <c r="A48" s="41">
        <f t="shared" si="1"/>
        <v>39</v>
      </c>
      <c r="B48" s="42" t="s">
        <v>47</v>
      </c>
      <c r="C48" s="43" t="s">
        <v>40</v>
      </c>
      <c r="D48" s="44">
        <v>88.6</v>
      </c>
      <c r="E48" s="44">
        <f t="shared" si="2"/>
        <v>0</v>
      </c>
      <c r="F48" s="45"/>
      <c r="G48" s="44"/>
      <c r="H48" s="46">
        <f t="shared" si="3"/>
        <v>0</v>
      </c>
      <c r="K48" s="32" t="s">
        <v>22</v>
      </c>
      <c r="L48" s="6"/>
      <c r="M48" s="33">
        <f t="shared" si="0"/>
        <v>39</v>
      </c>
    </row>
    <row r="49" spans="1:13" ht="30" outlineLevel="2" x14ac:dyDescent="0.25">
      <c r="A49" s="41">
        <f t="shared" si="1"/>
        <v>40</v>
      </c>
      <c r="B49" s="42" t="s">
        <v>48</v>
      </c>
      <c r="C49" s="43" t="s">
        <v>40</v>
      </c>
      <c r="D49" s="44">
        <v>345.8</v>
      </c>
      <c r="E49" s="44">
        <f t="shared" si="2"/>
        <v>0</v>
      </c>
      <c r="F49" s="45"/>
      <c r="G49" s="44"/>
      <c r="H49" s="46">
        <f t="shared" si="3"/>
        <v>0</v>
      </c>
      <c r="K49" s="32" t="s">
        <v>22</v>
      </c>
      <c r="L49" s="6"/>
      <c r="M49" s="33">
        <f t="shared" si="0"/>
        <v>40</v>
      </c>
    </row>
    <row r="50" spans="1:13" ht="30" outlineLevel="2" x14ac:dyDescent="0.25">
      <c r="A50" s="41">
        <f t="shared" si="1"/>
        <v>41</v>
      </c>
      <c r="B50" s="42" t="s">
        <v>49</v>
      </c>
      <c r="C50" s="43" t="s">
        <v>40</v>
      </c>
      <c r="D50" s="44">
        <v>31.2</v>
      </c>
      <c r="E50" s="44">
        <f t="shared" si="2"/>
        <v>0</v>
      </c>
      <c r="F50" s="45"/>
      <c r="G50" s="44"/>
      <c r="H50" s="46">
        <f t="shared" si="3"/>
        <v>0</v>
      </c>
      <c r="K50" s="32" t="s">
        <v>22</v>
      </c>
      <c r="L50" s="6"/>
      <c r="M50" s="33">
        <f t="shared" si="0"/>
        <v>41</v>
      </c>
    </row>
    <row r="51" spans="1:13" ht="30" outlineLevel="2" x14ac:dyDescent="0.25">
      <c r="A51" s="41">
        <f t="shared" si="1"/>
        <v>42</v>
      </c>
      <c r="B51" s="42" t="s">
        <v>50</v>
      </c>
      <c r="C51" s="43" t="s">
        <v>40</v>
      </c>
      <c r="D51" s="44">
        <v>774.4</v>
      </c>
      <c r="E51" s="44">
        <f t="shared" si="2"/>
        <v>0</v>
      </c>
      <c r="F51" s="45"/>
      <c r="G51" s="44"/>
      <c r="H51" s="46">
        <f t="shared" si="3"/>
        <v>0</v>
      </c>
      <c r="K51" s="32" t="s">
        <v>22</v>
      </c>
      <c r="L51" s="6"/>
      <c r="M51" s="33">
        <f t="shared" si="0"/>
        <v>42</v>
      </c>
    </row>
    <row r="52" spans="1:13" ht="30" outlineLevel="2" x14ac:dyDescent="0.25">
      <c r="A52" s="41">
        <f t="shared" si="1"/>
        <v>43</v>
      </c>
      <c r="B52" s="42" t="s">
        <v>51</v>
      </c>
      <c r="C52" s="43" t="s">
        <v>40</v>
      </c>
      <c r="D52" s="44">
        <v>474.4</v>
      </c>
      <c r="E52" s="44">
        <f t="shared" si="2"/>
        <v>0</v>
      </c>
      <c r="F52" s="45"/>
      <c r="G52" s="44"/>
      <c r="H52" s="46">
        <f t="shared" si="3"/>
        <v>0</v>
      </c>
      <c r="K52" s="32" t="s">
        <v>22</v>
      </c>
      <c r="L52" s="6"/>
      <c r="M52" s="33">
        <f t="shared" si="0"/>
        <v>43</v>
      </c>
    </row>
    <row r="53" spans="1:13" ht="30" outlineLevel="2" x14ac:dyDescent="0.25">
      <c r="A53" s="41">
        <f t="shared" si="1"/>
        <v>44</v>
      </c>
      <c r="B53" s="42" t="s">
        <v>52</v>
      </c>
      <c r="C53" s="43" t="s">
        <v>40</v>
      </c>
      <c r="D53" s="44">
        <v>971</v>
      </c>
      <c r="E53" s="44">
        <f t="shared" si="2"/>
        <v>0</v>
      </c>
      <c r="F53" s="45"/>
      <c r="G53" s="44"/>
      <c r="H53" s="46">
        <f t="shared" si="3"/>
        <v>0</v>
      </c>
      <c r="K53" s="32" t="s">
        <v>22</v>
      </c>
      <c r="L53" s="6"/>
      <c r="M53" s="33">
        <f t="shared" si="0"/>
        <v>44</v>
      </c>
    </row>
    <row r="54" spans="1:13" ht="30" outlineLevel="2" x14ac:dyDescent="0.25">
      <c r="A54" s="41">
        <f t="shared" si="1"/>
        <v>45</v>
      </c>
      <c r="B54" s="42" t="s">
        <v>53</v>
      </c>
      <c r="C54" s="43" t="s">
        <v>40</v>
      </c>
      <c r="D54" s="44">
        <v>386.3</v>
      </c>
      <c r="E54" s="44">
        <f t="shared" si="2"/>
        <v>0</v>
      </c>
      <c r="F54" s="45"/>
      <c r="G54" s="44"/>
      <c r="H54" s="46">
        <f t="shared" si="3"/>
        <v>0</v>
      </c>
      <c r="K54" s="32" t="s">
        <v>22</v>
      </c>
      <c r="L54" s="6"/>
      <c r="M54" s="33">
        <f t="shared" si="0"/>
        <v>45</v>
      </c>
    </row>
    <row r="55" spans="1:13" ht="30" outlineLevel="2" x14ac:dyDescent="0.25">
      <c r="A55" s="41">
        <f t="shared" si="1"/>
        <v>46</v>
      </c>
      <c r="B55" s="42" t="s">
        <v>54</v>
      </c>
      <c r="C55" s="43" t="s">
        <v>40</v>
      </c>
      <c r="D55" s="44">
        <v>207</v>
      </c>
      <c r="E55" s="44">
        <f t="shared" si="2"/>
        <v>0</v>
      </c>
      <c r="F55" s="45"/>
      <c r="G55" s="44"/>
      <c r="H55" s="46">
        <f t="shared" si="3"/>
        <v>0</v>
      </c>
      <c r="K55" s="32" t="s">
        <v>22</v>
      </c>
      <c r="L55" s="6"/>
      <c r="M55" s="33">
        <f t="shared" si="0"/>
        <v>46</v>
      </c>
    </row>
    <row r="56" spans="1:13" ht="30" outlineLevel="2" x14ac:dyDescent="0.25">
      <c r="A56" s="41">
        <f t="shared" si="1"/>
        <v>47</v>
      </c>
      <c r="B56" s="42" t="s">
        <v>55</v>
      </c>
      <c r="C56" s="43" t="s">
        <v>40</v>
      </c>
      <c r="D56" s="44">
        <v>356.4</v>
      </c>
      <c r="E56" s="44">
        <f t="shared" si="2"/>
        <v>0</v>
      </c>
      <c r="F56" s="45"/>
      <c r="G56" s="44"/>
      <c r="H56" s="46">
        <f t="shared" si="3"/>
        <v>0</v>
      </c>
      <c r="K56" s="32" t="s">
        <v>22</v>
      </c>
      <c r="L56" s="6"/>
      <c r="M56" s="33">
        <f t="shared" si="0"/>
        <v>47</v>
      </c>
    </row>
    <row r="57" spans="1:13" ht="30" outlineLevel="2" x14ac:dyDescent="0.25">
      <c r="A57" s="41">
        <f t="shared" si="1"/>
        <v>48</v>
      </c>
      <c r="B57" s="42" t="s">
        <v>56</v>
      </c>
      <c r="C57" s="43" t="s">
        <v>40</v>
      </c>
      <c r="D57" s="44">
        <v>119.8</v>
      </c>
      <c r="E57" s="44">
        <f t="shared" si="2"/>
        <v>0</v>
      </c>
      <c r="F57" s="45"/>
      <c r="G57" s="44"/>
      <c r="H57" s="46">
        <f t="shared" si="3"/>
        <v>0</v>
      </c>
      <c r="K57" s="32" t="s">
        <v>22</v>
      </c>
      <c r="L57" s="6"/>
      <c r="M57" s="33">
        <f t="shared" si="0"/>
        <v>48</v>
      </c>
    </row>
    <row r="58" spans="1:13" ht="30" outlineLevel="2" x14ac:dyDescent="0.25">
      <c r="A58" s="41">
        <f t="shared" si="1"/>
        <v>49</v>
      </c>
      <c r="B58" s="42" t="s">
        <v>57</v>
      </c>
      <c r="C58" s="43" t="s">
        <v>40</v>
      </c>
      <c r="D58" s="44">
        <v>88.6</v>
      </c>
      <c r="E58" s="44">
        <f t="shared" si="2"/>
        <v>0</v>
      </c>
      <c r="F58" s="45"/>
      <c r="G58" s="44"/>
      <c r="H58" s="46">
        <f t="shared" si="3"/>
        <v>0</v>
      </c>
      <c r="K58" s="32" t="s">
        <v>22</v>
      </c>
      <c r="L58" s="6"/>
      <c r="M58" s="33">
        <f t="shared" si="0"/>
        <v>49</v>
      </c>
    </row>
    <row r="59" spans="1:13" ht="30" outlineLevel="2" x14ac:dyDescent="0.25">
      <c r="A59" s="41">
        <f t="shared" si="1"/>
        <v>50</v>
      </c>
      <c r="B59" s="42" t="s">
        <v>58</v>
      </c>
      <c r="C59" s="43" t="s">
        <v>40</v>
      </c>
      <c r="D59" s="44">
        <v>345.8</v>
      </c>
      <c r="E59" s="44">
        <f t="shared" si="2"/>
        <v>0</v>
      </c>
      <c r="F59" s="45"/>
      <c r="G59" s="44"/>
      <c r="H59" s="46">
        <f t="shared" si="3"/>
        <v>0</v>
      </c>
      <c r="K59" s="32" t="s">
        <v>22</v>
      </c>
      <c r="L59" s="6"/>
      <c r="M59" s="33">
        <f t="shared" si="0"/>
        <v>50</v>
      </c>
    </row>
    <row r="60" spans="1:13" ht="30" outlineLevel="2" x14ac:dyDescent="0.25">
      <c r="A60" s="41">
        <f t="shared" si="1"/>
        <v>51</v>
      </c>
      <c r="B60" s="42" t="s">
        <v>59</v>
      </c>
      <c r="C60" s="43" t="s">
        <v>40</v>
      </c>
      <c r="D60" s="44">
        <v>31.2</v>
      </c>
      <c r="E60" s="44">
        <f t="shared" si="2"/>
        <v>0</v>
      </c>
      <c r="F60" s="45"/>
      <c r="G60" s="44"/>
      <c r="H60" s="46">
        <f t="shared" si="3"/>
        <v>0</v>
      </c>
      <c r="K60" s="32" t="s">
        <v>22</v>
      </c>
      <c r="L60" s="6"/>
      <c r="M60" s="33">
        <f t="shared" si="0"/>
        <v>51</v>
      </c>
    </row>
    <row r="61" spans="1:13" ht="30" outlineLevel="2" x14ac:dyDescent="0.25">
      <c r="A61" s="41">
        <f t="shared" si="1"/>
        <v>52</v>
      </c>
      <c r="B61" s="42" t="s">
        <v>60</v>
      </c>
      <c r="C61" s="43" t="s">
        <v>40</v>
      </c>
      <c r="D61" s="44">
        <v>3754.9</v>
      </c>
      <c r="E61" s="44">
        <f t="shared" si="2"/>
        <v>0</v>
      </c>
      <c r="F61" s="45"/>
      <c r="G61" s="44"/>
      <c r="H61" s="46">
        <f t="shared" si="3"/>
        <v>0</v>
      </c>
      <c r="K61" s="32" t="s">
        <v>22</v>
      </c>
      <c r="L61" s="6"/>
      <c r="M61" s="33">
        <f t="shared" si="0"/>
        <v>52</v>
      </c>
    </row>
    <row r="62" spans="1:13" ht="30" outlineLevel="2" x14ac:dyDescent="0.25">
      <c r="A62" s="41">
        <f t="shared" si="1"/>
        <v>53</v>
      </c>
      <c r="B62" s="42" t="s">
        <v>61</v>
      </c>
      <c r="C62" s="43" t="s">
        <v>21</v>
      </c>
      <c r="D62" s="44">
        <v>121</v>
      </c>
      <c r="E62" s="44">
        <f t="shared" si="2"/>
        <v>0</v>
      </c>
      <c r="F62" s="45"/>
      <c r="G62" s="44"/>
      <c r="H62" s="46">
        <f t="shared" si="3"/>
        <v>0</v>
      </c>
      <c r="K62" s="32" t="s">
        <v>22</v>
      </c>
      <c r="L62" s="6"/>
      <c r="M62" s="33">
        <f t="shared" si="0"/>
        <v>53</v>
      </c>
    </row>
    <row r="63" spans="1:13" ht="30" outlineLevel="2" x14ac:dyDescent="0.25">
      <c r="A63" s="41">
        <f t="shared" si="1"/>
        <v>54</v>
      </c>
      <c r="B63" s="42" t="s">
        <v>62</v>
      </c>
      <c r="C63" s="43" t="s">
        <v>40</v>
      </c>
      <c r="D63" s="44">
        <v>350</v>
      </c>
      <c r="E63" s="44">
        <f t="shared" si="2"/>
        <v>0</v>
      </c>
      <c r="F63" s="45"/>
      <c r="G63" s="44"/>
      <c r="H63" s="46">
        <f t="shared" si="3"/>
        <v>0</v>
      </c>
      <c r="K63" s="32" t="s">
        <v>22</v>
      </c>
      <c r="L63" s="6"/>
      <c r="M63" s="33">
        <f t="shared" si="0"/>
        <v>54</v>
      </c>
    </row>
    <row r="64" spans="1:13" ht="30" outlineLevel="2" x14ac:dyDescent="0.25">
      <c r="A64" s="41">
        <f t="shared" si="1"/>
        <v>55</v>
      </c>
      <c r="B64" s="42" t="s">
        <v>63</v>
      </c>
      <c r="C64" s="43" t="s">
        <v>40</v>
      </c>
      <c r="D64" s="44">
        <v>260</v>
      </c>
      <c r="E64" s="44">
        <f t="shared" si="2"/>
        <v>0</v>
      </c>
      <c r="F64" s="45"/>
      <c r="G64" s="44"/>
      <c r="H64" s="46">
        <f t="shared" si="3"/>
        <v>0</v>
      </c>
      <c r="K64" s="32" t="s">
        <v>22</v>
      </c>
      <c r="L64" s="6"/>
      <c r="M64" s="33">
        <f t="shared" si="0"/>
        <v>55</v>
      </c>
    </row>
    <row r="65" spans="1:13" ht="30" outlineLevel="2" x14ac:dyDescent="0.25">
      <c r="A65" s="41">
        <f t="shared" si="1"/>
        <v>56</v>
      </c>
      <c r="B65" s="42" t="s">
        <v>64</v>
      </c>
      <c r="C65" s="43" t="s">
        <v>40</v>
      </c>
      <c r="D65" s="44">
        <v>170</v>
      </c>
      <c r="E65" s="44">
        <f t="shared" si="2"/>
        <v>0</v>
      </c>
      <c r="F65" s="45"/>
      <c r="G65" s="44"/>
      <c r="H65" s="46">
        <f t="shared" si="3"/>
        <v>0</v>
      </c>
      <c r="K65" s="32" t="s">
        <v>22</v>
      </c>
      <c r="L65" s="6"/>
      <c r="M65" s="33">
        <f t="shared" si="0"/>
        <v>56</v>
      </c>
    </row>
    <row r="66" spans="1:13" ht="30" outlineLevel="2" x14ac:dyDescent="0.25">
      <c r="A66" s="41">
        <f t="shared" si="1"/>
        <v>57</v>
      </c>
      <c r="B66" s="42" t="s">
        <v>65</v>
      </c>
      <c r="C66" s="43" t="s">
        <v>40</v>
      </c>
      <c r="D66" s="44">
        <v>450</v>
      </c>
      <c r="E66" s="44">
        <f t="shared" si="2"/>
        <v>0</v>
      </c>
      <c r="F66" s="45"/>
      <c r="G66" s="44"/>
      <c r="H66" s="46">
        <f t="shared" si="3"/>
        <v>0</v>
      </c>
      <c r="K66" s="32" t="s">
        <v>22</v>
      </c>
      <c r="L66" s="6"/>
      <c r="M66" s="33">
        <f t="shared" si="0"/>
        <v>57</v>
      </c>
    </row>
    <row r="67" spans="1:13" ht="30" outlineLevel="2" x14ac:dyDescent="0.25">
      <c r="A67" s="41">
        <f t="shared" si="1"/>
        <v>58</v>
      </c>
      <c r="B67" s="42" t="s">
        <v>66</v>
      </c>
      <c r="C67" s="43" t="s">
        <v>40</v>
      </c>
      <c r="D67" s="44">
        <v>250</v>
      </c>
      <c r="E67" s="44">
        <f t="shared" si="2"/>
        <v>0</v>
      </c>
      <c r="F67" s="45"/>
      <c r="G67" s="44"/>
      <c r="H67" s="46">
        <f t="shared" si="3"/>
        <v>0</v>
      </c>
      <c r="K67" s="32" t="s">
        <v>22</v>
      </c>
      <c r="L67" s="6"/>
      <c r="M67" s="33">
        <f t="shared" si="0"/>
        <v>58</v>
      </c>
    </row>
    <row r="68" spans="1:13" ht="30" outlineLevel="2" x14ac:dyDescent="0.25">
      <c r="A68" s="41">
        <f t="shared" si="1"/>
        <v>59</v>
      </c>
      <c r="B68" s="42" t="s">
        <v>67</v>
      </c>
      <c r="C68" s="43" t="s">
        <v>40</v>
      </c>
      <c r="D68" s="44">
        <v>350</v>
      </c>
      <c r="E68" s="44">
        <f t="shared" si="2"/>
        <v>0</v>
      </c>
      <c r="F68" s="45"/>
      <c r="G68" s="44"/>
      <c r="H68" s="46">
        <f t="shared" si="3"/>
        <v>0</v>
      </c>
      <c r="K68" s="32" t="s">
        <v>22</v>
      </c>
      <c r="L68" s="6"/>
      <c r="M68" s="33">
        <f t="shared" si="0"/>
        <v>59</v>
      </c>
    </row>
    <row r="69" spans="1:13" ht="30" outlineLevel="2" x14ac:dyDescent="0.25">
      <c r="A69" s="41">
        <f t="shared" si="1"/>
        <v>60</v>
      </c>
      <c r="B69" s="42" t="s">
        <v>68</v>
      </c>
      <c r="C69" s="43" t="s">
        <v>40</v>
      </c>
      <c r="D69" s="44">
        <v>260</v>
      </c>
      <c r="E69" s="44">
        <f t="shared" si="2"/>
        <v>0</v>
      </c>
      <c r="F69" s="45"/>
      <c r="G69" s="44"/>
      <c r="H69" s="46">
        <f t="shared" si="3"/>
        <v>0</v>
      </c>
      <c r="K69" s="32" t="s">
        <v>22</v>
      </c>
      <c r="L69" s="6"/>
      <c r="M69" s="33">
        <f t="shared" si="0"/>
        <v>60</v>
      </c>
    </row>
    <row r="70" spans="1:13" ht="30" outlineLevel="2" x14ac:dyDescent="0.25">
      <c r="A70" s="41">
        <f t="shared" si="1"/>
        <v>61</v>
      </c>
      <c r="B70" s="42" t="s">
        <v>69</v>
      </c>
      <c r="C70" s="43" t="s">
        <v>40</v>
      </c>
      <c r="D70" s="44">
        <v>170</v>
      </c>
      <c r="E70" s="44">
        <f t="shared" si="2"/>
        <v>0</v>
      </c>
      <c r="F70" s="45"/>
      <c r="G70" s="44"/>
      <c r="H70" s="46">
        <f t="shared" si="3"/>
        <v>0</v>
      </c>
      <c r="K70" s="32" t="s">
        <v>22</v>
      </c>
      <c r="L70" s="6"/>
      <c r="M70" s="33">
        <f t="shared" si="0"/>
        <v>61</v>
      </c>
    </row>
    <row r="71" spans="1:13" ht="30" outlineLevel="2" x14ac:dyDescent="0.25">
      <c r="A71" s="41">
        <f t="shared" si="1"/>
        <v>62</v>
      </c>
      <c r="B71" s="42" t="s">
        <v>70</v>
      </c>
      <c r="C71" s="43" t="s">
        <v>40</v>
      </c>
      <c r="D71" s="44">
        <v>450</v>
      </c>
      <c r="E71" s="44">
        <f t="shared" si="2"/>
        <v>0</v>
      </c>
      <c r="F71" s="45"/>
      <c r="G71" s="44"/>
      <c r="H71" s="46">
        <f t="shared" si="3"/>
        <v>0</v>
      </c>
      <c r="K71" s="32" t="s">
        <v>22</v>
      </c>
      <c r="L71" s="6"/>
      <c r="M71" s="33">
        <f t="shared" si="0"/>
        <v>62</v>
      </c>
    </row>
    <row r="72" spans="1:13" ht="30" outlineLevel="2" x14ac:dyDescent="0.25">
      <c r="A72" s="41">
        <f t="shared" si="1"/>
        <v>63</v>
      </c>
      <c r="B72" s="42" t="s">
        <v>71</v>
      </c>
      <c r="C72" s="43" t="s">
        <v>40</v>
      </c>
      <c r="D72" s="44">
        <v>250</v>
      </c>
      <c r="E72" s="44">
        <f t="shared" si="2"/>
        <v>0</v>
      </c>
      <c r="F72" s="45"/>
      <c r="G72" s="44"/>
      <c r="H72" s="46">
        <f t="shared" si="3"/>
        <v>0</v>
      </c>
      <c r="K72" s="32" t="s">
        <v>22</v>
      </c>
      <c r="L72" s="6"/>
      <c r="M72" s="33">
        <f t="shared" ref="M72:M79" si="4">IF(K72="рсц",M71+1,M71)</f>
        <v>63</v>
      </c>
    </row>
    <row r="73" spans="1:13" ht="30" outlineLevel="2" x14ac:dyDescent="0.25">
      <c r="A73" s="41">
        <f t="shared" si="1"/>
        <v>64</v>
      </c>
      <c r="B73" s="42" t="s">
        <v>72</v>
      </c>
      <c r="C73" s="43" t="s">
        <v>40</v>
      </c>
      <c r="D73" s="44">
        <v>125</v>
      </c>
      <c r="E73" s="44">
        <f t="shared" si="2"/>
        <v>0</v>
      </c>
      <c r="F73" s="45"/>
      <c r="G73" s="44"/>
      <c r="H73" s="46">
        <f t="shared" si="3"/>
        <v>0</v>
      </c>
      <c r="K73" s="32" t="s">
        <v>22</v>
      </c>
      <c r="L73" s="6"/>
      <c r="M73" s="33">
        <f t="shared" si="4"/>
        <v>64</v>
      </c>
    </row>
    <row r="74" spans="1:13" ht="30" outlineLevel="2" x14ac:dyDescent="0.25">
      <c r="A74" s="41">
        <f t="shared" ref="A74:A133" si="5">M74</f>
        <v>65</v>
      </c>
      <c r="B74" s="42" t="s">
        <v>73</v>
      </c>
      <c r="C74" s="43" t="s">
        <v>21</v>
      </c>
      <c r="D74" s="44">
        <v>10</v>
      </c>
      <c r="E74" s="44">
        <f t="shared" si="2"/>
        <v>0</v>
      </c>
      <c r="F74" s="45"/>
      <c r="G74" s="44"/>
      <c r="H74" s="46">
        <f t="shared" si="3"/>
        <v>0</v>
      </c>
      <c r="K74" s="32" t="s">
        <v>22</v>
      </c>
      <c r="L74" s="6"/>
      <c r="M74" s="33">
        <f t="shared" si="4"/>
        <v>65</v>
      </c>
    </row>
    <row r="75" spans="1:13" ht="30" outlineLevel="2" x14ac:dyDescent="0.25">
      <c r="A75" s="41">
        <f t="shared" si="5"/>
        <v>66</v>
      </c>
      <c r="B75" s="42" t="s">
        <v>74</v>
      </c>
      <c r="C75" s="43" t="s">
        <v>40</v>
      </c>
      <c r="D75" s="44">
        <f>D41+D42+D43+D44+D45+D46+D47+D48+D49+D50</f>
        <v>3754.9000000000005</v>
      </c>
      <c r="E75" s="44">
        <f t="shared" si="2"/>
        <v>0</v>
      </c>
      <c r="F75" s="45"/>
      <c r="G75" s="44"/>
      <c r="H75" s="46">
        <f t="shared" si="3"/>
        <v>0</v>
      </c>
      <c r="K75" s="32" t="s">
        <v>22</v>
      </c>
      <c r="L75" s="6"/>
      <c r="M75" s="33">
        <f t="shared" si="4"/>
        <v>66</v>
      </c>
    </row>
    <row r="76" spans="1:13" ht="15.75" thickBot="1" x14ac:dyDescent="0.3">
      <c r="A76" s="34"/>
      <c r="B76" s="47" t="s">
        <v>75</v>
      </c>
      <c r="C76" s="48"/>
      <c r="D76" s="37"/>
      <c r="E76" s="39"/>
      <c r="F76" s="39"/>
      <c r="G76" s="37"/>
      <c r="H76" s="49">
        <f>SUM(H10:H75)</f>
        <v>0</v>
      </c>
      <c r="I76" s="50"/>
      <c r="K76" s="32" t="s">
        <v>76</v>
      </c>
      <c r="L76" s="51"/>
      <c r="M76" s="33">
        <f t="shared" si="4"/>
        <v>66</v>
      </c>
    </row>
    <row r="77" spans="1:13" s="6" customFormat="1" ht="6.75" customHeight="1" thickBot="1" x14ac:dyDescent="0.25">
      <c r="A77" s="25"/>
      <c r="B77" s="26"/>
      <c r="C77" s="27"/>
      <c r="D77" s="28"/>
      <c r="E77" s="29"/>
      <c r="F77" s="28"/>
      <c r="G77" s="30"/>
      <c r="H77" s="31"/>
      <c r="M77" s="33">
        <f t="shared" si="4"/>
        <v>66</v>
      </c>
    </row>
    <row r="78" spans="1:13" s="6" customFormat="1" ht="18.75" x14ac:dyDescent="0.2">
      <c r="A78" s="52"/>
      <c r="B78" s="53" t="s">
        <v>77</v>
      </c>
      <c r="C78" s="54"/>
      <c r="D78" s="55"/>
      <c r="E78" s="56"/>
      <c r="F78" s="55"/>
      <c r="G78" s="55"/>
      <c r="H78" s="57">
        <f>SUMIF($K$8:$K$77,"Итог_Раздела",$H$8:$H$77)</f>
        <v>0</v>
      </c>
      <c r="I78" s="58"/>
      <c r="K78" s="32" t="s">
        <v>78</v>
      </c>
      <c r="L78" s="59"/>
      <c r="M78" s="33">
        <f t="shared" si="4"/>
        <v>66</v>
      </c>
    </row>
    <row r="79" spans="1:13" s="6" customFormat="1" ht="16.5" thickBot="1" x14ac:dyDescent="0.25">
      <c r="A79" s="60"/>
      <c r="B79" s="61" t="s">
        <v>79</v>
      </c>
      <c r="C79" s="62"/>
      <c r="D79" s="63"/>
      <c r="E79" s="64"/>
      <c r="F79" s="64"/>
      <c r="G79" s="64"/>
      <c r="H79" s="65">
        <f>H78*18/118</f>
        <v>0</v>
      </c>
      <c r="I79" s="66"/>
      <c r="K79" s="32" t="s">
        <v>80</v>
      </c>
      <c r="M79" s="33">
        <f t="shared" si="4"/>
        <v>66</v>
      </c>
    </row>
  </sheetData>
  <sheetProtection algorithmName="SHA-512" hashValue="MvddHF8vDSt2Wv1gPRZi7G9wY+ECMLQ3mfBOCKUBU+zC2Nd61/s1+AY61RRINHzc63jgMiArDgLHAq0T0eK5TQ==" saltValue="Z+ZxyL4h4R3pCOUvzG42NQ==" spinCount="100000" sheet="1" objects="1" scenarios="1"/>
  <autoFilter ref="A7:P76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Кондиц.-25.05.18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</dc:creator>
  <cp:lastModifiedBy>Лебедев</cp:lastModifiedBy>
  <dcterms:created xsi:type="dcterms:W3CDTF">2018-05-25T11:06:27Z</dcterms:created>
  <dcterms:modified xsi:type="dcterms:W3CDTF">2018-05-25T11:07:26Z</dcterms:modified>
</cp:coreProperties>
</file>