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Спецификация" sheetId="1" r:id="rId1"/>
  </sheets>
  <calcPr calcId="145621"/>
</workbook>
</file>

<file path=xl/calcChain.xml><?xml version="1.0" encoding="utf-8"?>
<calcChain xmlns="http://schemas.openxmlformats.org/spreadsheetml/2006/main">
  <c r="I35" i="1" l="1"/>
  <c r="I9" i="1"/>
  <c r="I37" i="1"/>
  <c r="I34" i="1"/>
  <c r="I33" i="1"/>
  <c r="I8" i="1"/>
  <c r="I30" i="1"/>
  <c r="I32" i="1"/>
  <c r="I31" i="1"/>
  <c r="I29" i="1"/>
  <c r="I28" i="1"/>
  <c r="I27" i="1"/>
  <c r="I26" i="1"/>
  <c r="I25" i="1"/>
  <c r="I24" i="1"/>
  <c r="I23" i="1"/>
  <c r="I21" i="1"/>
  <c r="I19" i="1" s="1"/>
  <c r="I18" i="1"/>
  <c r="I17" i="1"/>
  <c r="I16" i="1"/>
  <c r="I14" i="1"/>
  <c r="I13" i="1" s="1"/>
  <c r="I7" i="1"/>
  <c r="I6" i="1"/>
  <c r="I5" i="1"/>
  <c r="I4" i="1"/>
  <c r="I15" i="1" l="1"/>
  <c r="I22" i="1"/>
</calcChain>
</file>

<file path=xl/sharedStrings.xml><?xml version="1.0" encoding="utf-8"?>
<sst xmlns="http://schemas.openxmlformats.org/spreadsheetml/2006/main" count="93" uniqueCount="75">
  <si>
    <t>№ п/п.</t>
  </si>
  <si>
    <t>Тип, марка, обозначение документа, опросного листа</t>
  </si>
  <si>
    <t>Ед. изм.</t>
  </si>
  <si>
    <t>Единичная цена материала, руб. с НДС (20%)</t>
  </si>
  <si>
    <t>Единичная цена работ, руб. с НДС (20%)</t>
  </si>
  <si>
    <t>Устройство ж/б фундамента для опор освещения, установка закладный деталей</t>
  </si>
  <si>
    <t>шт</t>
  </si>
  <si>
    <t>Прокладка кабеля в ПНД трубе траншейным открытым способом из низ 33 метра под асфальтовым покрытием</t>
  </si>
  <si>
    <t>м.п</t>
  </si>
  <si>
    <t>Заведение кабеля к закладной детали</t>
  </si>
  <si>
    <t xml:space="preserve">Монтаж наземной части опоры с установкой кронштейна и светильника, подключение </t>
  </si>
  <si>
    <t>Фундаменты:</t>
  </si>
  <si>
    <t>Бетон конструктивно армированный В15F75 W6</t>
  </si>
  <si>
    <t>м3</t>
  </si>
  <si>
    <t>Кабельная продукция:</t>
  </si>
  <si>
    <t>Кабель силовой бронированный медный (ож) ВБбШв-1,0 4х2,5</t>
  </si>
  <si>
    <t>м</t>
  </si>
  <si>
    <t>Провод медный (ож) ПВС 3х1,5</t>
  </si>
  <si>
    <t>Кабель силовой медный (ож) ВВГнг-LS 5х6</t>
  </si>
  <si>
    <t>Светотехнические изделия:</t>
  </si>
  <si>
    <t>Светильники светодиодный уличный 100Вт IP65</t>
  </si>
  <si>
    <t>1690 TECHNOLED 100W</t>
  </si>
  <si>
    <t>давальческий материал</t>
  </si>
  <si>
    <t>коробка распаячная о/у IP55 100х100х50</t>
  </si>
  <si>
    <t>шт.</t>
  </si>
  <si>
    <t>4.</t>
  </si>
  <si>
    <t>Осветительные опоры:</t>
  </si>
  <si>
    <t xml:space="preserve">Опора не силовая фланцевая круглоконическая </t>
  </si>
  <si>
    <t xml:space="preserve">Кронштейн </t>
  </si>
  <si>
    <t xml:space="preserve">2.К1-0,5-1,5-Ф3 opora engeneering </t>
  </si>
  <si>
    <t>Закладной элемент</t>
  </si>
  <si>
    <t>ЗФ-30/4/К230-1,5-б</t>
  </si>
  <si>
    <t>Сумеречное реле</t>
  </si>
  <si>
    <t>Соединительная коробка</t>
  </si>
  <si>
    <t>EKM2020</t>
  </si>
  <si>
    <t>Предохранитель</t>
  </si>
  <si>
    <t>GURO-F-D1-04</t>
  </si>
  <si>
    <t>Адаптер</t>
  </si>
  <si>
    <t>GURO-F-D1-AS04</t>
  </si>
  <si>
    <t>Материалы для монтажа:</t>
  </si>
  <si>
    <t>Объём</t>
  </si>
  <si>
    <t>ПЭ труба d63мм</t>
  </si>
  <si>
    <t>Электрощитовое оборудование:</t>
  </si>
  <si>
    <t>Щит наружного освещения</t>
  </si>
  <si>
    <t>ЯУО-25</t>
  </si>
  <si>
    <t>Восстановление асфальтового покрытия толщиной 6 см. (нижний слой асфальта), ширина траншеи 0,5 метра</t>
  </si>
  <si>
    <t>Асфальт крупнозернистый</t>
  </si>
  <si>
    <t>м2</t>
  </si>
  <si>
    <t>2.1</t>
  </si>
  <si>
    <t>2.2</t>
  </si>
  <si>
    <t>2.3</t>
  </si>
  <si>
    <t>3.1</t>
  </si>
  <si>
    <t>3.2</t>
  </si>
  <si>
    <t>4.1</t>
  </si>
  <si>
    <t>4.2</t>
  </si>
  <si>
    <t>4.3</t>
  </si>
  <si>
    <t>4.4</t>
  </si>
  <si>
    <t>4.5</t>
  </si>
  <si>
    <t>4.6</t>
  </si>
  <si>
    <t>4.7</t>
  </si>
  <si>
    <t>CDS-A/NLight Technologies</t>
  </si>
  <si>
    <t>КР2604 Hegel</t>
  </si>
  <si>
    <t>5.1</t>
  </si>
  <si>
    <t>6.1</t>
  </si>
  <si>
    <t>РАБОТЫ</t>
  </si>
  <si>
    <t>МАТЕРИАЛЫ</t>
  </si>
  <si>
    <t xml:space="preserve">Наименование </t>
  </si>
  <si>
    <t>Стоимость работ итого, руб. с НДС (20%)</t>
  </si>
  <si>
    <t>Ед. цена работ итого, руб. с НДС (20%)</t>
  </si>
  <si>
    <t>Стоимость материалов  всего, руб. с НДС (20%)</t>
  </si>
  <si>
    <t>Ед. цена материалов итого, руб. с НДС (20%)</t>
  </si>
  <si>
    <t>НФГ-8,0-02-ц, opora engeneering</t>
  </si>
  <si>
    <t>ВСЕГО  стоимость материалов и работ:</t>
  </si>
  <si>
    <t>Итого стоимость работ:</t>
  </si>
  <si>
    <t>Итого стоимость материалов: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</si>
</sst>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i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49" fontId="5" fillId="2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 wrapText="1"/>
    </xf>
    <xf numFmtId="0" fontId="0" fillId="0" borderId="0" xfId="0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top" wrapText="1"/>
    </xf>
    <xf numFmtId="0" fontId="11" fillId="0" borderId="0" xfId="0" applyFont="1"/>
    <xf numFmtId="0" fontId="10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right" vertical="center" wrapText="1"/>
    </xf>
    <xf numFmtId="0" fontId="12" fillId="5" borderId="1" xfId="0" applyFont="1" applyFill="1" applyBorder="1"/>
    <xf numFmtId="0" fontId="13" fillId="5" borderId="1" xfId="0" applyFont="1" applyFill="1" applyBorder="1" applyAlignment="1">
      <alignment horizontal="right" vertical="center" wrapText="1"/>
    </xf>
    <xf numFmtId="0" fontId="12" fillId="0" borderId="0" xfId="0" applyFont="1"/>
    <xf numFmtId="0" fontId="10" fillId="5" borderId="3" xfId="0" applyFont="1" applyFill="1" applyBorder="1" applyAlignment="1">
      <alignment horizontal="left" vertical="center" wrapText="1"/>
    </xf>
    <xf numFmtId="0" fontId="10" fillId="5" borderId="4" xfId="0" applyFont="1" applyFill="1" applyBorder="1" applyAlignment="1">
      <alignment horizontal="left" vertical="center" wrapText="1"/>
    </xf>
    <xf numFmtId="0" fontId="13" fillId="5" borderId="3" xfId="0" applyFont="1" applyFill="1" applyBorder="1" applyAlignment="1">
      <alignment horizontal="left" vertical="center" wrapText="1"/>
    </xf>
    <xf numFmtId="0" fontId="13" fillId="5" borderId="4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right" vertical="center" wrapText="1"/>
    </xf>
    <xf numFmtId="0" fontId="5" fillId="4" borderId="4" xfId="0" applyFont="1" applyFill="1" applyBorder="1" applyAlignment="1">
      <alignment horizontal="right" vertical="center" wrapText="1"/>
    </xf>
    <xf numFmtId="0" fontId="8" fillId="4" borderId="3" xfId="0" applyFont="1" applyFill="1" applyBorder="1" applyAlignment="1">
      <alignment horizontal="right" vertical="center" wrapText="1"/>
    </xf>
    <xf numFmtId="0" fontId="8" fillId="4" borderId="4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7"/>
  <sheetViews>
    <sheetView tabSelected="1" workbookViewId="0">
      <selection activeCell="K40" sqref="K40"/>
    </sheetView>
  </sheetViews>
  <sheetFormatPr defaultRowHeight="15" x14ac:dyDescent="0.25"/>
  <cols>
    <col min="2" max="2" width="7.140625" customWidth="1"/>
    <col min="3" max="3" width="48.42578125" customWidth="1"/>
    <col min="4" max="4" width="20.42578125" style="19" customWidth="1"/>
    <col min="6" max="6" width="12" customWidth="1"/>
    <col min="7" max="7" width="9.140625" hidden="1" customWidth="1"/>
    <col min="8" max="8" width="13.140625" customWidth="1"/>
    <col min="9" max="9" width="15" customWidth="1"/>
  </cols>
  <sheetData>
    <row r="2" spans="2:9" ht="63.75" x14ac:dyDescent="0.25">
      <c r="B2" s="29" t="s">
        <v>0</v>
      </c>
      <c r="C2" s="53" t="s">
        <v>66</v>
      </c>
      <c r="D2" s="54"/>
      <c r="E2" s="29" t="s">
        <v>2</v>
      </c>
      <c r="F2" s="29" t="s">
        <v>40</v>
      </c>
      <c r="G2" s="30" t="s">
        <v>4</v>
      </c>
      <c r="H2" s="30" t="s">
        <v>68</v>
      </c>
      <c r="I2" s="30" t="s">
        <v>67</v>
      </c>
    </row>
    <row r="3" spans="2:9" x14ac:dyDescent="0.25">
      <c r="B3" s="68" t="s">
        <v>64</v>
      </c>
      <c r="C3" s="69"/>
      <c r="D3" s="69"/>
      <c r="E3" s="69"/>
      <c r="F3" s="69"/>
      <c r="G3" s="69"/>
      <c r="H3" s="69"/>
      <c r="I3" s="69"/>
    </row>
    <row r="4" spans="2:9" ht="23.25" customHeight="1" x14ac:dyDescent="0.25">
      <c r="B4" s="1">
        <v>1</v>
      </c>
      <c r="C4" s="55" t="s">
        <v>5</v>
      </c>
      <c r="D4" s="56"/>
      <c r="E4" s="4" t="s">
        <v>6</v>
      </c>
      <c r="F4" s="3">
        <v>10</v>
      </c>
      <c r="G4" s="14"/>
      <c r="H4" s="14"/>
      <c r="I4" s="5">
        <f>G4*F4</f>
        <v>0</v>
      </c>
    </row>
    <row r="5" spans="2:9" ht="25.5" customHeight="1" x14ac:dyDescent="0.25">
      <c r="B5" s="1">
        <v>2</v>
      </c>
      <c r="C5" s="55" t="s">
        <v>7</v>
      </c>
      <c r="D5" s="56"/>
      <c r="E5" s="4" t="s">
        <v>8</v>
      </c>
      <c r="F5" s="3">
        <v>230</v>
      </c>
      <c r="G5" s="14"/>
      <c r="H5" s="14"/>
      <c r="I5" s="5">
        <f t="shared" ref="I5:I8" si="0">G5*F5</f>
        <v>0</v>
      </c>
    </row>
    <row r="6" spans="2:9" ht="22.5" customHeight="1" x14ac:dyDescent="0.25">
      <c r="B6" s="1">
        <v>3</v>
      </c>
      <c r="C6" s="55" t="s">
        <v>9</v>
      </c>
      <c r="D6" s="56"/>
      <c r="E6" s="4" t="s">
        <v>6</v>
      </c>
      <c r="F6" s="3">
        <v>10</v>
      </c>
      <c r="G6" s="14"/>
      <c r="H6" s="14"/>
      <c r="I6" s="5">
        <f t="shared" si="0"/>
        <v>0</v>
      </c>
    </row>
    <row r="7" spans="2:9" ht="26.25" customHeight="1" x14ac:dyDescent="0.25">
      <c r="B7" s="1">
        <v>4</v>
      </c>
      <c r="C7" s="55" t="s">
        <v>10</v>
      </c>
      <c r="D7" s="56"/>
      <c r="E7" s="4" t="s">
        <v>6</v>
      </c>
      <c r="F7" s="3">
        <v>10</v>
      </c>
      <c r="G7" s="14"/>
      <c r="H7" s="14"/>
      <c r="I7" s="5">
        <f t="shared" si="0"/>
        <v>0</v>
      </c>
    </row>
    <row r="8" spans="2:9" ht="30" customHeight="1" x14ac:dyDescent="0.25">
      <c r="B8" s="1">
        <v>5</v>
      </c>
      <c r="C8" s="66" t="s">
        <v>45</v>
      </c>
      <c r="D8" s="67"/>
      <c r="E8" s="4" t="s">
        <v>47</v>
      </c>
      <c r="F8" s="3">
        <v>16.5</v>
      </c>
      <c r="G8" s="14"/>
      <c r="H8" s="14"/>
      <c r="I8" s="5">
        <f t="shared" si="0"/>
        <v>0</v>
      </c>
    </row>
    <row r="9" spans="2:9" s="40" customFormat="1" ht="15.75" x14ac:dyDescent="0.25">
      <c r="B9" s="41"/>
      <c r="C9" s="48" t="s">
        <v>73</v>
      </c>
      <c r="D9" s="49"/>
      <c r="E9" s="42"/>
      <c r="F9" s="43"/>
      <c r="G9" s="44"/>
      <c r="H9" s="44"/>
      <c r="I9" s="44">
        <f>SUM(I4:I8)</f>
        <v>0</v>
      </c>
    </row>
    <row r="10" spans="2:9" s="28" customFormat="1" x14ac:dyDescent="0.25">
      <c r="B10" s="23"/>
      <c r="C10" s="24"/>
      <c r="D10" s="25"/>
      <c r="E10" s="26"/>
      <c r="F10" s="25"/>
      <c r="G10" s="27"/>
      <c r="H10" s="27"/>
      <c r="I10" s="27"/>
    </row>
    <row r="11" spans="2:9" ht="76.5" x14ac:dyDescent="0.25">
      <c r="B11" s="29" t="s">
        <v>0</v>
      </c>
      <c r="C11" s="30" t="s">
        <v>66</v>
      </c>
      <c r="D11" s="30" t="s">
        <v>1</v>
      </c>
      <c r="E11" s="29" t="s">
        <v>2</v>
      </c>
      <c r="F11" s="29" t="s">
        <v>40</v>
      </c>
      <c r="G11" s="31" t="s">
        <v>3</v>
      </c>
      <c r="H11" s="30" t="s">
        <v>70</v>
      </c>
      <c r="I11" s="30" t="s">
        <v>69</v>
      </c>
    </row>
    <row r="12" spans="2:9" x14ac:dyDescent="0.25">
      <c r="B12" s="61" t="s">
        <v>65</v>
      </c>
      <c r="C12" s="61"/>
      <c r="D12" s="61"/>
      <c r="E12" s="61"/>
      <c r="F12" s="61"/>
      <c r="G12" s="61"/>
      <c r="H12" s="61"/>
      <c r="I12" s="61"/>
    </row>
    <row r="13" spans="2:9" x14ac:dyDescent="0.25">
      <c r="B13" s="8">
        <v>1</v>
      </c>
      <c r="C13" s="9" t="s">
        <v>11</v>
      </c>
      <c r="D13" s="10"/>
      <c r="E13" s="11"/>
      <c r="F13" s="62"/>
      <c r="G13" s="63"/>
      <c r="H13" s="12"/>
      <c r="I13" s="12">
        <f>I14</f>
        <v>0</v>
      </c>
    </row>
    <row r="14" spans="2:9" x14ac:dyDescent="0.25">
      <c r="B14" s="32"/>
      <c r="C14" s="33" t="s">
        <v>12</v>
      </c>
      <c r="D14" s="34"/>
      <c r="E14" s="32" t="s">
        <v>13</v>
      </c>
      <c r="F14" s="57">
        <v>11</v>
      </c>
      <c r="G14" s="58"/>
      <c r="H14" s="7"/>
      <c r="I14" s="5">
        <f>G14*F14</f>
        <v>0</v>
      </c>
    </row>
    <row r="15" spans="2:9" x14ac:dyDescent="0.25">
      <c r="B15" s="35">
        <v>2</v>
      </c>
      <c r="C15" s="36" t="s">
        <v>14</v>
      </c>
      <c r="D15" s="37"/>
      <c r="E15" s="35"/>
      <c r="F15" s="64"/>
      <c r="G15" s="65"/>
      <c r="H15" s="12"/>
      <c r="I15" s="12">
        <f>SUM(I16:I18)</f>
        <v>0</v>
      </c>
    </row>
    <row r="16" spans="2:9" ht="25.5" x14ac:dyDescent="0.25">
      <c r="B16" s="38" t="s">
        <v>48</v>
      </c>
      <c r="C16" s="33" t="s">
        <v>15</v>
      </c>
      <c r="D16" s="34"/>
      <c r="E16" s="32" t="s">
        <v>16</v>
      </c>
      <c r="F16" s="57">
        <v>282</v>
      </c>
      <c r="G16" s="58"/>
      <c r="H16" s="7"/>
      <c r="I16" s="5">
        <f t="shared" ref="I16:I18" si="1">G16*F16</f>
        <v>0</v>
      </c>
    </row>
    <row r="17" spans="2:9" x14ac:dyDescent="0.25">
      <c r="B17" s="38" t="s">
        <v>49</v>
      </c>
      <c r="C17" s="33" t="s">
        <v>17</v>
      </c>
      <c r="D17" s="34"/>
      <c r="E17" s="32" t="s">
        <v>16</v>
      </c>
      <c r="F17" s="57">
        <v>110</v>
      </c>
      <c r="G17" s="58"/>
      <c r="H17" s="3"/>
      <c r="I17" s="5">
        <f t="shared" si="1"/>
        <v>0</v>
      </c>
    </row>
    <row r="18" spans="2:9" x14ac:dyDescent="0.25">
      <c r="B18" s="38" t="s">
        <v>50</v>
      </c>
      <c r="C18" s="33" t="s">
        <v>18</v>
      </c>
      <c r="D18" s="34"/>
      <c r="E18" s="32" t="s">
        <v>16</v>
      </c>
      <c r="F18" s="57">
        <v>10</v>
      </c>
      <c r="G18" s="58"/>
      <c r="H18" s="3"/>
      <c r="I18" s="5">
        <f t="shared" si="1"/>
        <v>0</v>
      </c>
    </row>
    <row r="19" spans="2:9" x14ac:dyDescent="0.25">
      <c r="B19" s="16">
        <v>3</v>
      </c>
      <c r="C19" s="9" t="s">
        <v>19</v>
      </c>
      <c r="D19" s="10"/>
      <c r="E19" s="11"/>
      <c r="F19" s="59"/>
      <c r="G19" s="60"/>
      <c r="H19" s="10"/>
      <c r="I19" s="12">
        <f>I21</f>
        <v>0</v>
      </c>
    </row>
    <row r="20" spans="2:9" ht="25.5" x14ac:dyDescent="0.25">
      <c r="B20" s="15" t="s">
        <v>51</v>
      </c>
      <c r="C20" s="2" t="s">
        <v>20</v>
      </c>
      <c r="D20" s="3" t="s">
        <v>21</v>
      </c>
      <c r="E20" s="52" t="s">
        <v>22</v>
      </c>
      <c r="F20" s="52"/>
      <c r="G20" s="52"/>
      <c r="H20" s="52"/>
      <c r="I20" s="52"/>
    </row>
    <row r="21" spans="2:9" x14ac:dyDescent="0.25">
      <c r="B21" s="17" t="s">
        <v>52</v>
      </c>
      <c r="C21" s="2" t="s">
        <v>23</v>
      </c>
      <c r="D21" s="6" t="s">
        <v>61</v>
      </c>
      <c r="E21" s="4" t="s">
        <v>24</v>
      </c>
      <c r="F21" s="3">
        <v>10</v>
      </c>
      <c r="G21" s="14"/>
      <c r="H21" s="14"/>
      <c r="I21" s="5">
        <f>G21*F21</f>
        <v>0</v>
      </c>
    </row>
    <row r="22" spans="2:9" x14ac:dyDescent="0.25">
      <c r="B22" s="16" t="s">
        <v>25</v>
      </c>
      <c r="C22" s="9" t="s">
        <v>26</v>
      </c>
      <c r="D22" s="13"/>
      <c r="E22" s="11"/>
      <c r="F22" s="10"/>
      <c r="G22" s="18"/>
      <c r="H22" s="18"/>
      <c r="I22" s="12">
        <f>SUM(I23:I29)</f>
        <v>0</v>
      </c>
    </row>
    <row r="23" spans="2:9" ht="25.5" x14ac:dyDescent="0.25">
      <c r="B23" s="15" t="s">
        <v>53</v>
      </c>
      <c r="C23" s="2" t="s">
        <v>27</v>
      </c>
      <c r="D23" s="34" t="s">
        <v>71</v>
      </c>
      <c r="E23" s="4" t="s">
        <v>6</v>
      </c>
      <c r="F23" s="3">
        <v>10</v>
      </c>
      <c r="G23" s="14"/>
      <c r="H23" s="14"/>
      <c r="I23" s="5">
        <f t="shared" ref="I23:I29" si="2">G23*F23</f>
        <v>0</v>
      </c>
    </row>
    <row r="24" spans="2:9" ht="25.5" x14ac:dyDescent="0.25">
      <c r="B24" s="17" t="s">
        <v>54</v>
      </c>
      <c r="C24" s="2" t="s">
        <v>28</v>
      </c>
      <c r="D24" s="39" t="s">
        <v>29</v>
      </c>
      <c r="E24" s="4" t="s">
        <v>6</v>
      </c>
      <c r="F24" s="3">
        <v>10</v>
      </c>
      <c r="G24" s="14"/>
      <c r="H24" s="14"/>
      <c r="I24" s="5">
        <f t="shared" si="2"/>
        <v>0</v>
      </c>
    </row>
    <row r="25" spans="2:9" ht="17.25" customHeight="1" x14ac:dyDescent="0.25">
      <c r="B25" s="15" t="s">
        <v>55</v>
      </c>
      <c r="C25" s="2" t="s">
        <v>30</v>
      </c>
      <c r="D25" s="34" t="s">
        <v>31</v>
      </c>
      <c r="E25" s="4" t="s">
        <v>6</v>
      </c>
      <c r="F25" s="3">
        <v>10</v>
      </c>
      <c r="G25" s="14"/>
      <c r="H25" s="14"/>
      <c r="I25" s="5">
        <f t="shared" si="2"/>
        <v>0</v>
      </c>
    </row>
    <row r="26" spans="2:9" ht="25.5" x14ac:dyDescent="0.25">
      <c r="B26" s="17" t="s">
        <v>56</v>
      </c>
      <c r="C26" s="2" t="s">
        <v>32</v>
      </c>
      <c r="D26" s="6" t="s">
        <v>60</v>
      </c>
      <c r="E26" s="4" t="s">
        <v>6</v>
      </c>
      <c r="F26" s="3">
        <v>1</v>
      </c>
      <c r="G26" s="14"/>
      <c r="H26" s="14"/>
      <c r="I26" s="5">
        <f t="shared" si="2"/>
        <v>0</v>
      </c>
    </row>
    <row r="27" spans="2:9" x14ac:dyDescent="0.25">
      <c r="B27" s="15" t="s">
        <v>57</v>
      </c>
      <c r="C27" s="2" t="s">
        <v>33</v>
      </c>
      <c r="D27" s="6" t="s">
        <v>34</v>
      </c>
      <c r="E27" s="4" t="s">
        <v>24</v>
      </c>
      <c r="F27" s="3">
        <v>10</v>
      </c>
      <c r="G27" s="14"/>
      <c r="H27" s="14"/>
      <c r="I27" s="5">
        <f t="shared" si="2"/>
        <v>0</v>
      </c>
    </row>
    <row r="28" spans="2:9" x14ac:dyDescent="0.25">
      <c r="B28" s="15" t="s">
        <v>58</v>
      </c>
      <c r="C28" s="2" t="s">
        <v>35</v>
      </c>
      <c r="D28" s="6" t="s">
        <v>36</v>
      </c>
      <c r="E28" s="4" t="s">
        <v>24</v>
      </c>
      <c r="F28" s="3">
        <v>10</v>
      </c>
      <c r="G28" s="14"/>
      <c r="H28" s="14"/>
      <c r="I28" s="5">
        <f t="shared" si="2"/>
        <v>0</v>
      </c>
    </row>
    <row r="29" spans="2:9" x14ac:dyDescent="0.25">
      <c r="B29" s="15" t="s">
        <v>59</v>
      </c>
      <c r="C29" s="2" t="s">
        <v>37</v>
      </c>
      <c r="D29" s="6" t="s">
        <v>38</v>
      </c>
      <c r="E29" s="4" t="s">
        <v>24</v>
      </c>
      <c r="F29" s="3">
        <v>10</v>
      </c>
      <c r="G29" s="14"/>
      <c r="H29" s="14"/>
      <c r="I29" s="5">
        <f t="shared" si="2"/>
        <v>0</v>
      </c>
    </row>
    <row r="30" spans="2:9" x14ac:dyDescent="0.25">
      <c r="B30" s="16">
        <v>5</v>
      </c>
      <c r="C30" s="9" t="s">
        <v>39</v>
      </c>
      <c r="D30" s="13"/>
      <c r="E30" s="11"/>
      <c r="F30" s="10"/>
      <c r="G30" s="12"/>
      <c r="H30" s="12"/>
      <c r="I30" s="12">
        <f>I31</f>
        <v>0</v>
      </c>
    </row>
    <row r="31" spans="2:9" x14ac:dyDescent="0.25">
      <c r="B31" s="15" t="s">
        <v>62</v>
      </c>
      <c r="C31" s="2" t="s">
        <v>41</v>
      </c>
      <c r="D31" s="6"/>
      <c r="E31" s="4" t="s">
        <v>16</v>
      </c>
      <c r="F31" s="3">
        <v>200</v>
      </c>
      <c r="G31" s="5"/>
      <c r="H31" s="5"/>
      <c r="I31" s="5">
        <f>G31*F31</f>
        <v>0</v>
      </c>
    </row>
    <row r="32" spans="2:9" x14ac:dyDescent="0.25">
      <c r="B32" s="16">
        <v>6</v>
      </c>
      <c r="C32" s="9" t="s">
        <v>42</v>
      </c>
      <c r="D32" s="13"/>
      <c r="E32" s="11"/>
      <c r="F32" s="10"/>
      <c r="G32" s="12"/>
      <c r="H32" s="12"/>
      <c r="I32" s="12">
        <f>I33</f>
        <v>0</v>
      </c>
    </row>
    <row r="33" spans="2:9" x14ac:dyDescent="0.25">
      <c r="B33" s="20" t="s">
        <v>63</v>
      </c>
      <c r="C33" s="14" t="s">
        <v>43</v>
      </c>
      <c r="D33" s="3" t="s">
        <v>44</v>
      </c>
      <c r="E33" s="4" t="s">
        <v>6</v>
      </c>
      <c r="F33" s="3">
        <v>1</v>
      </c>
      <c r="G33" s="5"/>
      <c r="H33" s="5"/>
      <c r="I33" s="5">
        <f>G33*F33</f>
        <v>0</v>
      </c>
    </row>
    <row r="34" spans="2:9" x14ac:dyDescent="0.25">
      <c r="B34" s="21">
        <v>7</v>
      </c>
      <c r="C34" s="22" t="s">
        <v>46</v>
      </c>
      <c r="D34" s="10"/>
      <c r="E34" s="11" t="s">
        <v>47</v>
      </c>
      <c r="F34" s="10">
        <v>16.5</v>
      </c>
      <c r="G34" s="12"/>
      <c r="H34" s="12"/>
      <c r="I34" s="12">
        <f>G34*F34</f>
        <v>0</v>
      </c>
    </row>
    <row r="35" spans="2:9" s="40" customFormat="1" ht="15.75" x14ac:dyDescent="0.25">
      <c r="B35" s="41"/>
      <c r="C35" s="48" t="s">
        <v>74</v>
      </c>
      <c r="D35" s="49"/>
      <c r="E35" s="42"/>
      <c r="F35" s="43"/>
      <c r="G35" s="44"/>
      <c r="H35" s="44"/>
      <c r="I35" s="44">
        <f>I13+I15+I19+I22+I30+I32+I34</f>
        <v>0</v>
      </c>
    </row>
    <row r="37" spans="2:9" s="47" customFormat="1" ht="18" customHeight="1" x14ac:dyDescent="0.25">
      <c r="B37" s="45"/>
      <c r="C37" s="50" t="s">
        <v>72</v>
      </c>
      <c r="D37" s="51"/>
      <c r="E37" s="45"/>
      <c r="F37" s="45"/>
      <c r="G37" s="45"/>
      <c r="H37" s="45"/>
      <c r="I37" s="46">
        <f>I9+I35</f>
        <v>0</v>
      </c>
    </row>
  </sheetData>
  <mergeCells count="19">
    <mergeCell ref="F16:G16"/>
    <mergeCell ref="C8:D8"/>
    <mergeCell ref="B3:I3"/>
    <mergeCell ref="C35:D35"/>
    <mergeCell ref="C37:D37"/>
    <mergeCell ref="E20:I20"/>
    <mergeCell ref="C2:D2"/>
    <mergeCell ref="C4:D4"/>
    <mergeCell ref="C5:D5"/>
    <mergeCell ref="C6:D6"/>
    <mergeCell ref="C7:D7"/>
    <mergeCell ref="C9:D9"/>
    <mergeCell ref="F17:G17"/>
    <mergeCell ref="F18:G18"/>
    <mergeCell ref="F19:G19"/>
    <mergeCell ref="B12:I12"/>
    <mergeCell ref="F13:G13"/>
    <mergeCell ref="F14:G14"/>
    <mergeCell ref="F15:G15"/>
  </mergeCells>
  <pageMargins left="0.7" right="0.7" top="0.75" bottom="0.75" header="0.3" footer="0.3"/>
  <ignoredErrors>
    <ignoredError sqref="I15 I22 I30:I3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Спецификация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2019-01-31T11:39:18Z</dcterms:modified>
</cp:coreProperties>
</file>