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4\сеть$\склад\Щиты\"/>
    </mc:Choice>
  </mc:AlternateContent>
  <bookViews>
    <workbookView xWindow="0" yWindow="0" windowWidth="28515" windowHeight="11460"/>
  </bookViews>
  <sheets>
    <sheet name="Лист1" sheetId="1" r:id="rId1"/>
  </sheets>
  <calcPr calcId="162913" iterateDelta="1E-4"/>
  <fileRecoveryPr repairLoad="1"/>
</workbook>
</file>

<file path=xl/calcChain.xml><?xml version="1.0" encoding="utf-8"?>
<calcChain xmlns="http://schemas.openxmlformats.org/spreadsheetml/2006/main">
  <c r="K42" i="1" l="1"/>
  <c r="L42" i="1" s="1"/>
  <c r="J42" i="1"/>
  <c r="G42" i="1"/>
  <c r="K41" i="1"/>
  <c r="L41" i="1" s="1"/>
  <c r="J41" i="1"/>
  <c r="G41" i="1"/>
  <c r="K40" i="1"/>
  <c r="L40" i="1" s="1"/>
  <c r="J40" i="1"/>
  <c r="G40" i="1"/>
  <c r="K38" i="1"/>
  <c r="L38" i="1" s="1"/>
  <c r="J38" i="1"/>
  <c r="G38" i="1"/>
  <c r="K37" i="1"/>
  <c r="L37" i="1" s="1"/>
  <c r="J37" i="1"/>
  <c r="G37" i="1"/>
  <c r="K35" i="1"/>
  <c r="L35" i="1" s="1"/>
  <c r="J35" i="1"/>
  <c r="G35" i="1"/>
  <c r="K34" i="1"/>
  <c r="L34" i="1" s="1"/>
  <c r="J34" i="1"/>
  <c r="G34" i="1"/>
  <c r="K33" i="1"/>
  <c r="L33" i="1" s="1"/>
  <c r="J33" i="1"/>
  <c r="F33" i="1"/>
  <c r="K32" i="1"/>
  <c r="L32" i="1" s="1"/>
  <c r="J32" i="1"/>
  <c r="F32" i="1"/>
  <c r="K31" i="1"/>
  <c r="L31" i="1" s="1"/>
  <c r="J31" i="1"/>
  <c r="G31" i="1"/>
  <c r="K30" i="1"/>
  <c r="L30" i="1" s="1"/>
  <c r="J30" i="1"/>
  <c r="G30" i="1"/>
  <c r="K28" i="1"/>
  <c r="L28" i="1" s="1"/>
  <c r="J28" i="1"/>
  <c r="G28" i="1"/>
  <c r="K27" i="1"/>
  <c r="L27" i="1" s="1"/>
  <c r="J27" i="1"/>
  <c r="G27" i="1"/>
  <c r="K26" i="1"/>
  <c r="L26" i="1" s="1"/>
  <c r="J26" i="1"/>
  <c r="G26" i="1"/>
  <c r="K25" i="1"/>
  <c r="L25" i="1" s="1"/>
  <c r="J25" i="1"/>
  <c r="G25" i="1"/>
  <c r="K24" i="1"/>
  <c r="L24" i="1" s="1"/>
  <c r="J24" i="1"/>
  <c r="G24" i="1"/>
  <c r="K23" i="1"/>
  <c r="L23" i="1" s="1"/>
  <c r="J23" i="1"/>
  <c r="G23" i="1"/>
  <c r="K22" i="1"/>
  <c r="L22" i="1" s="1"/>
  <c r="J22" i="1"/>
  <c r="G22" i="1"/>
  <c r="K21" i="1"/>
  <c r="L21" i="1" s="1"/>
  <c r="J21" i="1"/>
  <c r="G21" i="1"/>
  <c r="K20" i="1"/>
  <c r="L20" i="1" s="1"/>
  <c r="J20" i="1"/>
  <c r="G20" i="1"/>
  <c r="K19" i="1"/>
  <c r="L19" i="1" s="1"/>
  <c r="J19" i="1"/>
  <c r="G19" i="1"/>
  <c r="K18" i="1"/>
  <c r="L18" i="1" s="1"/>
  <c r="J18" i="1"/>
  <c r="G18" i="1"/>
  <c r="K17" i="1"/>
  <c r="L17" i="1" s="1"/>
  <c r="J17" i="1"/>
  <c r="G17" i="1"/>
  <c r="K16" i="1"/>
  <c r="L16" i="1" s="1"/>
  <c r="J16" i="1"/>
  <c r="G16" i="1"/>
  <c r="K14" i="1"/>
  <c r="L14" i="1" s="1"/>
  <c r="J14" i="1"/>
  <c r="G14" i="1"/>
  <c r="K13" i="1"/>
  <c r="L13" i="1" s="1"/>
  <c r="J13" i="1"/>
  <c r="G13" i="1"/>
  <c r="K12" i="1"/>
  <c r="L12" i="1" s="1"/>
  <c r="J12" i="1"/>
  <c r="G12" i="1"/>
  <c r="K11" i="1"/>
  <c r="L11" i="1" s="1"/>
  <c r="J11" i="1"/>
  <c r="G11" i="1"/>
  <c r="K10" i="1"/>
  <c r="L10" i="1" s="1"/>
  <c r="J10" i="1"/>
  <c r="G10" i="1"/>
  <c r="K9" i="1"/>
  <c r="L9" i="1" s="1"/>
  <c r="J9" i="1"/>
  <c r="G9" i="1"/>
  <c r="K8" i="1"/>
  <c r="L8" i="1" s="1"/>
  <c r="J8" i="1"/>
  <c r="G8" i="1"/>
  <c r="K7" i="1"/>
  <c r="L7" i="1" s="1"/>
  <c r="J7" i="1"/>
  <c r="G7" i="1"/>
  <c r="K6" i="1"/>
  <c r="L6" i="1" s="1"/>
  <c r="J6" i="1"/>
  <c r="G6" i="1"/>
  <c r="K5" i="1"/>
  <c r="L5" i="1" s="1"/>
  <c r="J5" i="1"/>
  <c r="G5" i="1"/>
  <c r="G32" i="1" l="1"/>
  <c r="G33" i="1"/>
  <c r="G43" i="1" l="1"/>
</calcChain>
</file>

<file path=xl/sharedStrings.xml><?xml version="1.0" encoding="utf-8"?>
<sst xmlns="http://schemas.openxmlformats.org/spreadsheetml/2006/main" count="85" uniqueCount="27">
  <si>
    <t>Порода</t>
  </si>
  <si>
    <t>Тип</t>
  </si>
  <si>
    <t>Длина</t>
  </si>
  <si>
    <t>Ширина</t>
  </si>
  <si>
    <t>Толщина</t>
  </si>
  <si>
    <t>Кол-во</t>
  </si>
  <si>
    <t>м3</t>
  </si>
  <si>
    <t>Цена со скидкой</t>
  </si>
  <si>
    <t>Цена без скидки</t>
  </si>
  <si>
    <t>Сумма скидки</t>
  </si>
  <si>
    <t>Цена 
за 1 шт</t>
  </si>
  <si>
    <t>Безналичный
расчет</t>
  </si>
  <si>
    <t>Цельноламельные щиты из Дуба 20мм</t>
  </si>
  <si>
    <t>Дуб</t>
  </si>
  <si>
    <t>Цельноламельные сорт ВС</t>
  </si>
  <si>
    <t>Цельноламельные щиты из Дуба 40мм</t>
  </si>
  <si>
    <t>Цельноламельные Экстра (двухслойные, 
по бокам ламели 40x40мм)</t>
  </si>
  <si>
    <t>Цельноламельные АВ (ламель 22-25мм)</t>
  </si>
  <si>
    <t>Цельноламельные ВС (ламель 25мм)</t>
  </si>
  <si>
    <t>Сращенные щиты из Дуба 20,40мм сорт ВС</t>
  </si>
  <si>
    <t>Сращенный сорт ВС</t>
  </si>
  <si>
    <t>Сращенный сорт ВС (ламель 22-28мм)</t>
  </si>
  <si>
    <t>Цельноламельные щиты из Ясеня  20мм</t>
  </si>
  <si>
    <t>Ясень</t>
  </si>
  <si>
    <t>Цельноламельные щиты из Ясеня 40мм</t>
  </si>
  <si>
    <t>Цельноламельные ВС (ламель 22-25мм)</t>
  </si>
  <si>
    <t>Сращенные АВ (ламель 22-25мм)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</si>
</sst>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b/>
      <sz val="11"/>
      <color rgb="FF000000"/>
      <name val="Arial"/>
    </font>
    <font>
      <b/>
      <sz val="11"/>
      <name val="Arial"/>
    </font>
    <font>
      <b/>
      <sz val="11"/>
      <color rgb="FF833C0B"/>
      <name val="Arial"/>
    </font>
    <font>
      <b/>
      <sz val="11"/>
      <color rgb="FF17365D"/>
      <name val="Arial"/>
    </font>
    <font>
      <sz val="11"/>
      <name val="Calibri"/>
    </font>
    <font>
      <b/>
      <sz val="12"/>
      <name val="Arial"/>
    </font>
    <font>
      <sz val="10"/>
      <name val="Arial"/>
    </font>
    <font>
      <b/>
      <sz val="10"/>
      <name val="Arial"/>
    </font>
    <font>
      <b/>
      <sz val="11"/>
      <color rgb="FF2F5496"/>
      <name val="Calibri"/>
    </font>
    <font>
      <b/>
      <sz val="11"/>
      <color rgb="FF833C0B"/>
      <name val="Calibri"/>
    </font>
    <font>
      <sz val="11"/>
      <color rgb="FF7030A0"/>
      <name val="Calibri"/>
    </font>
    <font>
      <sz val="10"/>
      <color rgb="FF000000"/>
      <name val="Arial"/>
    </font>
    <font>
      <sz val="10"/>
      <color rgb="FF000000"/>
      <name val="Calibri"/>
    </font>
    <font>
      <b/>
      <sz val="10"/>
      <color rgb="FF17365D"/>
      <name val="Arial"/>
    </font>
    <font>
      <b/>
      <sz val="10"/>
      <color rgb="FF2F5496"/>
      <name val="Arial"/>
    </font>
    <font>
      <b/>
      <sz val="10"/>
      <color rgb="FF833C0B"/>
      <name val="Arial"/>
    </font>
    <font>
      <sz val="12"/>
      <name val="Calibri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/>
    <xf numFmtId="0" fontId="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5" fillId="0" borderId="0" xfId="0" applyFont="1" applyAlignment="1"/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7" fillId="3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6" fillId="3" borderId="4" xfId="0" applyFont="1" applyFill="1" applyBorder="1" applyAlignment="1">
      <alignment horizontal="left" wrapText="1"/>
    </xf>
    <xf numFmtId="0" fontId="5" fillId="0" borderId="5" xfId="0" applyFont="1" applyBorder="1"/>
    <xf numFmtId="0" fontId="5" fillId="0" borderId="6" xfId="0" applyFont="1" applyBorder="1"/>
    <xf numFmtId="0" fontId="6" fillId="3" borderId="4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38100</xdr:colOff>
      <xdr:row>3</xdr:row>
      <xdr:rowOff>95250</xdr:rowOff>
    </xdr:from>
    <xdr:to>
      <xdr:col>20</xdr:col>
      <xdr:colOff>38100</xdr:colOff>
      <xdr:row>6</xdr:row>
      <xdr:rowOff>38100</xdr:rowOff>
    </xdr:to>
    <xdr:sp macro="" textlink="">
      <xdr:nvSpPr>
        <xdr:cNvPr id="1027" name="Text Box 3" hidden="1"/>
        <xdr:cNvSpPr txBox="1">
          <a:spLocks noChangeArrowheads="1"/>
        </xdr:cNvSpPr>
      </xdr:nvSpPr>
      <xdr:spPr bwMode="auto">
        <a:xfrm>
          <a:off x="11858625" y="1047750"/>
          <a:ext cx="2324100" cy="5238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38100</xdr:colOff>
      <xdr:row>3</xdr:row>
      <xdr:rowOff>95250</xdr:rowOff>
    </xdr:from>
    <xdr:to>
      <xdr:col>20</xdr:col>
      <xdr:colOff>38100</xdr:colOff>
      <xdr:row>6</xdr:row>
      <xdr:rowOff>38100</xdr:rowOff>
    </xdr:to>
    <xdr:sp macro="" textlink="">
      <xdr:nvSpPr>
        <xdr:cNvPr id="1026" name="Text Box 2" hidden="1"/>
        <xdr:cNvSpPr txBox="1">
          <a:spLocks noChangeArrowheads="1"/>
        </xdr:cNvSpPr>
      </xdr:nvSpPr>
      <xdr:spPr bwMode="auto">
        <a:xfrm>
          <a:off x="11858625" y="1047750"/>
          <a:ext cx="2324100" cy="5238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K989"/>
  <sheetViews>
    <sheetView tabSelected="1" workbookViewId="0">
      <selection activeCell="O11" sqref="O11"/>
    </sheetView>
  </sheetViews>
  <sheetFormatPr defaultColWidth="14.42578125" defaultRowHeight="15" customHeight="1" x14ac:dyDescent="0.25"/>
  <cols>
    <col min="1" max="1" width="7.5703125" customWidth="1"/>
    <col min="2" max="2" width="42.5703125" customWidth="1"/>
    <col min="3" max="7" width="8.7109375" customWidth="1"/>
    <col min="8" max="8" width="10.5703125" customWidth="1"/>
    <col min="9" max="9" width="9.140625" customWidth="1"/>
    <col min="10" max="11" width="8.7109375" customWidth="1"/>
    <col min="12" max="12" width="11.5703125" customWidth="1"/>
    <col min="13" max="37" width="8.7109375" customWidth="1"/>
  </cols>
  <sheetData>
    <row r="3" spans="1:12" ht="4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1" t="s">
        <v>8</v>
      </c>
      <c r="J3" s="3" t="s">
        <v>9</v>
      </c>
      <c r="K3" s="4" t="s">
        <v>10</v>
      </c>
      <c r="L3" s="5" t="s">
        <v>11</v>
      </c>
    </row>
    <row r="4" spans="1:12" ht="15.75" customHeight="1" x14ac:dyDescent="0.25">
      <c r="A4" s="38" t="s">
        <v>12</v>
      </c>
      <c r="B4" s="39"/>
      <c r="C4" s="40"/>
      <c r="D4" s="6"/>
      <c r="E4" s="6"/>
      <c r="F4" s="6"/>
      <c r="G4" s="6"/>
      <c r="H4" s="7"/>
      <c r="I4" s="8"/>
      <c r="J4" s="9"/>
      <c r="K4" s="10"/>
      <c r="L4" s="10"/>
    </row>
    <row r="5" spans="1:12" x14ac:dyDescent="0.25">
      <c r="A5" s="11" t="s">
        <v>13</v>
      </c>
      <c r="B5" s="12" t="s">
        <v>14</v>
      </c>
      <c r="C5" s="12">
        <v>1300</v>
      </c>
      <c r="D5" s="11">
        <v>600</v>
      </c>
      <c r="E5" s="11">
        <v>20</v>
      </c>
      <c r="F5" s="12">
        <v>4</v>
      </c>
      <c r="G5" s="13">
        <f t="shared" ref="G5:G14" si="0">F5*E5*D5*C5/1000/1000/1000</f>
        <v>6.2399999999999997E-2</v>
      </c>
      <c r="H5" s="14">
        <v>123600</v>
      </c>
      <c r="I5" s="15">
        <v>170000</v>
      </c>
      <c r="J5" s="16">
        <f t="shared" ref="J5:J14" si="1">I5-H5</f>
        <v>46400</v>
      </c>
      <c r="K5" s="17">
        <f t="shared" ref="K5:K14" si="2">E5*D5*C5/1000/1000/1000*H5</f>
        <v>1928.1599999999999</v>
      </c>
      <c r="L5" s="17">
        <f t="shared" ref="L5:L14" si="3">K5*0.02+K5</f>
        <v>1966.7231999999999</v>
      </c>
    </row>
    <row r="6" spans="1:12" x14ac:dyDescent="0.25">
      <c r="A6" s="11" t="s">
        <v>13</v>
      </c>
      <c r="B6" s="12" t="s">
        <v>14</v>
      </c>
      <c r="C6" s="12">
        <v>1400</v>
      </c>
      <c r="D6" s="11">
        <v>600</v>
      </c>
      <c r="E6" s="11">
        <v>20</v>
      </c>
      <c r="F6" s="12">
        <v>33</v>
      </c>
      <c r="G6" s="13">
        <f t="shared" si="0"/>
        <v>0.5544</v>
      </c>
      <c r="H6" s="14">
        <v>123600</v>
      </c>
      <c r="I6" s="15">
        <v>170000</v>
      </c>
      <c r="J6" s="16">
        <f t="shared" si="1"/>
        <v>46400</v>
      </c>
      <c r="K6" s="17">
        <f t="shared" si="2"/>
        <v>2076.4800000000005</v>
      </c>
      <c r="L6" s="17">
        <f t="shared" si="3"/>
        <v>2118.0096000000003</v>
      </c>
    </row>
    <row r="7" spans="1:12" x14ac:dyDescent="0.25">
      <c r="A7" s="11" t="s">
        <v>13</v>
      </c>
      <c r="B7" s="12" t="s">
        <v>14</v>
      </c>
      <c r="C7" s="12">
        <v>1500</v>
      </c>
      <c r="D7" s="11">
        <v>600</v>
      </c>
      <c r="E7" s="11">
        <v>20</v>
      </c>
      <c r="F7" s="12">
        <v>2</v>
      </c>
      <c r="G7" s="13">
        <f t="shared" si="0"/>
        <v>3.5999999999999997E-2</v>
      </c>
      <c r="H7" s="14">
        <v>123600</v>
      </c>
      <c r="I7" s="15">
        <v>170000</v>
      </c>
      <c r="J7" s="16">
        <f t="shared" si="1"/>
        <v>46400</v>
      </c>
      <c r="K7" s="17">
        <f t="shared" si="2"/>
        <v>2224.7999999999997</v>
      </c>
      <c r="L7" s="17">
        <f t="shared" si="3"/>
        <v>2269.2959999999998</v>
      </c>
    </row>
    <row r="8" spans="1:12" x14ac:dyDescent="0.25">
      <c r="A8" s="11" t="s">
        <v>13</v>
      </c>
      <c r="B8" s="12" t="s">
        <v>14</v>
      </c>
      <c r="C8" s="12">
        <v>1600</v>
      </c>
      <c r="D8" s="11">
        <v>600</v>
      </c>
      <c r="E8" s="11">
        <v>20</v>
      </c>
      <c r="F8" s="12">
        <v>17</v>
      </c>
      <c r="G8" s="13">
        <f t="shared" si="0"/>
        <v>0.32639999999999997</v>
      </c>
      <c r="H8" s="14">
        <v>123600</v>
      </c>
      <c r="I8" s="15">
        <v>170000</v>
      </c>
      <c r="J8" s="16">
        <f t="shared" si="1"/>
        <v>46400</v>
      </c>
      <c r="K8" s="17">
        <f t="shared" si="2"/>
        <v>2373.12</v>
      </c>
      <c r="L8" s="17">
        <f t="shared" si="3"/>
        <v>2420.5823999999998</v>
      </c>
    </row>
    <row r="9" spans="1:12" x14ac:dyDescent="0.25">
      <c r="A9" s="11" t="s">
        <v>13</v>
      </c>
      <c r="B9" s="12" t="s">
        <v>14</v>
      </c>
      <c r="C9" s="12">
        <v>1700</v>
      </c>
      <c r="D9" s="11">
        <v>600</v>
      </c>
      <c r="E9" s="11">
        <v>20</v>
      </c>
      <c r="F9" s="12">
        <v>3</v>
      </c>
      <c r="G9" s="13">
        <f t="shared" si="0"/>
        <v>6.1200000000000004E-2</v>
      </c>
      <c r="H9" s="14">
        <v>141600</v>
      </c>
      <c r="I9" s="15">
        <v>170000</v>
      </c>
      <c r="J9" s="16">
        <f t="shared" si="1"/>
        <v>28400</v>
      </c>
      <c r="K9" s="17">
        <f t="shared" si="2"/>
        <v>2888.64</v>
      </c>
      <c r="L9" s="17">
        <f t="shared" si="3"/>
        <v>2946.4128000000001</v>
      </c>
    </row>
    <row r="10" spans="1:12" x14ac:dyDescent="0.25">
      <c r="A10" s="11" t="s">
        <v>13</v>
      </c>
      <c r="B10" s="12" t="s">
        <v>14</v>
      </c>
      <c r="C10" s="12">
        <v>1800</v>
      </c>
      <c r="D10" s="11">
        <v>600</v>
      </c>
      <c r="E10" s="11">
        <v>20</v>
      </c>
      <c r="F10" s="12">
        <v>25</v>
      </c>
      <c r="G10" s="13">
        <f t="shared" si="0"/>
        <v>0.54</v>
      </c>
      <c r="H10" s="14">
        <v>141600</v>
      </c>
      <c r="I10" s="15">
        <v>170000</v>
      </c>
      <c r="J10" s="16">
        <f t="shared" si="1"/>
        <v>28400</v>
      </c>
      <c r="K10" s="17">
        <f t="shared" si="2"/>
        <v>3058.56</v>
      </c>
      <c r="L10" s="17">
        <f t="shared" si="3"/>
        <v>3119.7312000000002</v>
      </c>
    </row>
    <row r="11" spans="1:12" x14ac:dyDescent="0.25">
      <c r="A11" s="11" t="s">
        <v>13</v>
      </c>
      <c r="B11" s="12" t="s">
        <v>14</v>
      </c>
      <c r="C11" s="12">
        <v>1900</v>
      </c>
      <c r="D11" s="11">
        <v>600</v>
      </c>
      <c r="E11" s="11">
        <v>20</v>
      </c>
      <c r="F11" s="12">
        <v>1</v>
      </c>
      <c r="G11" s="13">
        <f t="shared" si="0"/>
        <v>2.2800000000000001E-2</v>
      </c>
      <c r="H11" s="14">
        <v>141600</v>
      </c>
      <c r="I11" s="15">
        <v>190000</v>
      </c>
      <c r="J11" s="16">
        <f t="shared" si="1"/>
        <v>48400</v>
      </c>
      <c r="K11" s="17">
        <f t="shared" si="2"/>
        <v>3228.48</v>
      </c>
      <c r="L11" s="17">
        <f t="shared" si="3"/>
        <v>3293.0495999999998</v>
      </c>
    </row>
    <row r="12" spans="1:12" x14ac:dyDescent="0.25">
      <c r="A12" s="11" t="s">
        <v>13</v>
      </c>
      <c r="B12" s="12" t="s">
        <v>14</v>
      </c>
      <c r="C12" s="12">
        <v>2000</v>
      </c>
      <c r="D12" s="12">
        <v>600</v>
      </c>
      <c r="E12" s="11">
        <v>20</v>
      </c>
      <c r="F12" s="12">
        <v>21</v>
      </c>
      <c r="G12" s="13">
        <f t="shared" si="0"/>
        <v>0.504</v>
      </c>
      <c r="H12" s="14">
        <v>141600</v>
      </c>
      <c r="I12" s="18">
        <v>190000</v>
      </c>
      <c r="J12" s="16">
        <f t="shared" si="1"/>
        <v>48400</v>
      </c>
      <c r="K12" s="17">
        <f t="shared" si="2"/>
        <v>3398.4</v>
      </c>
      <c r="L12" s="17">
        <f t="shared" si="3"/>
        <v>3466.3679999999999</v>
      </c>
    </row>
    <row r="13" spans="1:12" x14ac:dyDescent="0.25">
      <c r="A13" s="11" t="s">
        <v>13</v>
      </c>
      <c r="B13" s="12" t="s">
        <v>14</v>
      </c>
      <c r="C13" s="12">
        <v>1300</v>
      </c>
      <c r="D13" s="12">
        <v>600</v>
      </c>
      <c r="E13" s="11">
        <v>40</v>
      </c>
      <c r="F13" s="12">
        <v>1</v>
      </c>
      <c r="G13" s="13">
        <f t="shared" si="0"/>
        <v>3.1199999999999999E-2</v>
      </c>
      <c r="H13" s="14">
        <v>140400</v>
      </c>
      <c r="I13" s="18">
        <v>170000</v>
      </c>
      <c r="J13" s="16">
        <f t="shared" si="1"/>
        <v>29600</v>
      </c>
      <c r="K13" s="17">
        <f t="shared" si="2"/>
        <v>4380.4799999999996</v>
      </c>
      <c r="L13" s="17">
        <f t="shared" si="3"/>
        <v>4468.0895999999993</v>
      </c>
    </row>
    <row r="14" spans="1:12" x14ac:dyDescent="0.25">
      <c r="A14" s="11" t="s">
        <v>13</v>
      </c>
      <c r="B14" s="12" t="s">
        <v>14</v>
      </c>
      <c r="C14" s="12">
        <v>1700</v>
      </c>
      <c r="D14" s="12">
        <v>600</v>
      </c>
      <c r="E14" s="11">
        <v>40</v>
      </c>
      <c r="F14" s="12">
        <v>1</v>
      </c>
      <c r="G14" s="13">
        <f t="shared" si="0"/>
        <v>4.0799999999999996E-2</v>
      </c>
      <c r="H14" s="14">
        <v>162500</v>
      </c>
      <c r="I14" s="18">
        <v>180000</v>
      </c>
      <c r="J14" s="16">
        <f t="shared" si="1"/>
        <v>17500</v>
      </c>
      <c r="K14" s="17">
        <f t="shared" si="2"/>
        <v>6629.9999999999991</v>
      </c>
      <c r="L14" s="17">
        <f t="shared" si="3"/>
        <v>6762.5999999999995</v>
      </c>
    </row>
    <row r="15" spans="1:12" ht="15.75" customHeight="1" x14ac:dyDescent="0.25">
      <c r="A15" s="38" t="s">
        <v>15</v>
      </c>
      <c r="B15" s="39"/>
      <c r="C15" s="40"/>
      <c r="D15" s="6"/>
      <c r="E15" s="6"/>
      <c r="F15" s="6"/>
      <c r="G15" s="19"/>
      <c r="H15" s="7"/>
      <c r="I15" s="20"/>
      <c r="J15" s="21"/>
      <c r="K15" s="22"/>
      <c r="L15" s="22"/>
    </row>
    <row r="16" spans="1:12" ht="15.75" customHeight="1" x14ac:dyDescent="0.25">
      <c r="A16" s="23" t="s">
        <v>13</v>
      </c>
      <c r="B16" s="24" t="s">
        <v>16</v>
      </c>
      <c r="C16" s="25">
        <v>1000</v>
      </c>
      <c r="D16" s="25">
        <v>300</v>
      </c>
      <c r="E16" s="25">
        <v>40</v>
      </c>
      <c r="F16" s="26">
        <v>260</v>
      </c>
      <c r="G16" s="13">
        <f t="shared" ref="G16:G28" si="4">F16*E16*D16*C16/1000/1000/1000</f>
        <v>3.12</v>
      </c>
      <c r="H16" s="23">
        <v>145000</v>
      </c>
      <c r="I16" s="15">
        <v>155000</v>
      </c>
      <c r="J16" s="16">
        <f t="shared" ref="J16:J28" si="5">I16-H16</f>
        <v>10000</v>
      </c>
      <c r="K16" s="17">
        <f t="shared" ref="K16:K28" si="6">E16*D16*C16/1000/1000/1000*H16</f>
        <v>1740</v>
      </c>
      <c r="L16" s="17">
        <f t="shared" ref="L16:L28" si="7">K16*0.02+K16</f>
        <v>1774.8</v>
      </c>
    </row>
    <row r="17" spans="1:37" ht="15.75" customHeight="1" x14ac:dyDescent="0.25">
      <c r="A17" s="23" t="s">
        <v>13</v>
      </c>
      <c r="B17" s="24" t="s">
        <v>16</v>
      </c>
      <c r="C17" s="25">
        <v>1100</v>
      </c>
      <c r="D17" s="25">
        <v>300</v>
      </c>
      <c r="E17" s="25">
        <v>40</v>
      </c>
      <c r="F17" s="26">
        <v>64</v>
      </c>
      <c r="G17" s="13">
        <f t="shared" si="4"/>
        <v>0.8448</v>
      </c>
      <c r="H17" s="23">
        <v>145000</v>
      </c>
      <c r="I17" s="15">
        <v>155000</v>
      </c>
      <c r="J17" s="16">
        <f t="shared" si="5"/>
        <v>10000</v>
      </c>
      <c r="K17" s="17">
        <f t="shared" si="6"/>
        <v>1914</v>
      </c>
      <c r="L17" s="17">
        <f t="shared" si="7"/>
        <v>1952.28</v>
      </c>
    </row>
    <row r="18" spans="1:37" ht="15.75" customHeight="1" x14ac:dyDescent="0.25">
      <c r="A18" s="23" t="s">
        <v>13</v>
      </c>
      <c r="B18" s="24" t="s">
        <v>16</v>
      </c>
      <c r="C18" s="25">
        <v>1200</v>
      </c>
      <c r="D18" s="25">
        <v>300</v>
      </c>
      <c r="E18" s="25">
        <v>40</v>
      </c>
      <c r="F18" s="26">
        <v>1032</v>
      </c>
      <c r="G18" s="13">
        <f t="shared" si="4"/>
        <v>14.860799999999999</v>
      </c>
      <c r="H18" s="23">
        <v>145000</v>
      </c>
      <c r="I18" s="15">
        <v>155000</v>
      </c>
      <c r="J18" s="16">
        <f t="shared" si="5"/>
        <v>10000</v>
      </c>
      <c r="K18" s="17">
        <f t="shared" si="6"/>
        <v>2088</v>
      </c>
      <c r="L18" s="17">
        <f t="shared" si="7"/>
        <v>2129.7600000000002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</row>
    <row r="19" spans="1:37" ht="15.75" customHeight="1" x14ac:dyDescent="0.25">
      <c r="A19" s="25" t="s">
        <v>13</v>
      </c>
      <c r="B19" s="25" t="s">
        <v>17</v>
      </c>
      <c r="C19" s="25">
        <v>1100</v>
      </c>
      <c r="D19" s="25">
        <v>300</v>
      </c>
      <c r="E19" s="25">
        <v>40</v>
      </c>
      <c r="F19" s="26">
        <v>3</v>
      </c>
      <c r="G19" s="13">
        <f t="shared" si="4"/>
        <v>3.9600000000000003E-2</v>
      </c>
      <c r="H19" s="23">
        <v>140000</v>
      </c>
      <c r="I19" s="15">
        <v>155000</v>
      </c>
      <c r="J19" s="16">
        <f t="shared" si="5"/>
        <v>15000</v>
      </c>
      <c r="K19" s="17">
        <f t="shared" si="6"/>
        <v>1848</v>
      </c>
      <c r="L19" s="17">
        <f t="shared" si="7"/>
        <v>1884.96</v>
      </c>
    </row>
    <row r="20" spans="1:37" ht="15.75" customHeight="1" x14ac:dyDescent="0.25">
      <c r="A20" s="25" t="s">
        <v>13</v>
      </c>
      <c r="B20" s="25" t="s">
        <v>17</v>
      </c>
      <c r="C20" s="25">
        <v>1200</v>
      </c>
      <c r="D20" s="25">
        <v>300</v>
      </c>
      <c r="E20" s="25">
        <v>40</v>
      </c>
      <c r="F20" s="26">
        <v>190</v>
      </c>
      <c r="G20" s="13">
        <f t="shared" si="4"/>
        <v>2.7360000000000002</v>
      </c>
      <c r="H20" s="23">
        <v>140000</v>
      </c>
      <c r="I20" s="15">
        <v>155000</v>
      </c>
      <c r="J20" s="16">
        <f t="shared" si="5"/>
        <v>15000</v>
      </c>
      <c r="K20" s="17">
        <f t="shared" si="6"/>
        <v>2016</v>
      </c>
      <c r="L20" s="17">
        <f t="shared" si="7"/>
        <v>2056.3200000000002</v>
      </c>
    </row>
    <row r="21" spans="1:37" ht="15.75" customHeight="1" x14ac:dyDescent="0.25">
      <c r="A21" s="25" t="s">
        <v>13</v>
      </c>
      <c r="B21" s="25" t="s">
        <v>17</v>
      </c>
      <c r="C21" s="25">
        <v>1400</v>
      </c>
      <c r="D21" s="25">
        <v>600</v>
      </c>
      <c r="E21" s="25">
        <v>40</v>
      </c>
      <c r="F21" s="26">
        <v>8</v>
      </c>
      <c r="G21" s="13">
        <f t="shared" si="4"/>
        <v>0.26880000000000004</v>
      </c>
      <c r="H21" s="23">
        <v>145000</v>
      </c>
      <c r="I21" s="15">
        <v>155000</v>
      </c>
      <c r="J21" s="16">
        <f t="shared" si="5"/>
        <v>10000</v>
      </c>
      <c r="K21" s="17">
        <f t="shared" si="6"/>
        <v>4872.0000000000009</v>
      </c>
      <c r="L21" s="17">
        <f t="shared" si="7"/>
        <v>4969.4400000000005</v>
      </c>
    </row>
    <row r="22" spans="1:37" ht="15.75" customHeight="1" x14ac:dyDescent="0.25">
      <c r="A22" s="25" t="s">
        <v>13</v>
      </c>
      <c r="B22" s="25" t="s">
        <v>17</v>
      </c>
      <c r="C22" s="25">
        <v>1500</v>
      </c>
      <c r="D22" s="25">
        <v>600</v>
      </c>
      <c r="E22" s="25">
        <v>40</v>
      </c>
      <c r="F22" s="26">
        <v>5</v>
      </c>
      <c r="G22" s="13">
        <f t="shared" si="4"/>
        <v>0.18</v>
      </c>
      <c r="H22" s="23">
        <v>145000</v>
      </c>
      <c r="I22" s="15">
        <v>180000</v>
      </c>
      <c r="J22" s="16">
        <f t="shared" si="5"/>
        <v>35000</v>
      </c>
      <c r="K22" s="17">
        <f t="shared" si="6"/>
        <v>5220</v>
      </c>
      <c r="L22" s="17">
        <f t="shared" si="7"/>
        <v>5324.4</v>
      </c>
    </row>
    <row r="23" spans="1:37" ht="15.75" customHeight="1" x14ac:dyDescent="0.25">
      <c r="A23" s="25" t="s">
        <v>13</v>
      </c>
      <c r="B23" s="26" t="s">
        <v>18</v>
      </c>
      <c r="C23" s="25">
        <v>900</v>
      </c>
      <c r="D23" s="25">
        <v>300</v>
      </c>
      <c r="E23" s="25">
        <v>40</v>
      </c>
      <c r="F23" s="28">
        <v>11</v>
      </c>
      <c r="G23" s="13">
        <f t="shared" si="4"/>
        <v>0.1188</v>
      </c>
      <c r="H23" s="23">
        <v>95000</v>
      </c>
      <c r="I23" s="18">
        <v>155000</v>
      </c>
      <c r="J23" s="16">
        <f t="shared" si="5"/>
        <v>60000</v>
      </c>
      <c r="K23" s="17">
        <f t="shared" si="6"/>
        <v>1026</v>
      </c>
      <c r="L23" s="17">
        <f t="shared" si="7"/>
        <v>1046.52</v>
      </c>
    </row>
    <row r="24" spans="1:37" ht="15.75" customHeight="1" x14ac:dyDescent="0.25">
      <c r="A24" s="25" t="s">
        <v>13</v>
      </c>
      <c r="B24" s="26" t="s">
        <v>18</v>
      </c>
      <c r="C24" s="28">
        <v>1000</v>
      </c>
      <c r="D24" s="25">
        <v>300</v>
      </c>
      <c r="E24" s="25">
        <v>40</v>
      </c>
      <c r="F24" s="28">
        <v>2</v>
      </c>
      <c r="G24" s="13">
        <f t="shared" si="4"/>
        <v>2.4E-2</v>
      </c>
      <c r="H24" s="23">
        <v>95000</v>
      </c>
      <c r="I24" s="18">
        <v>155000</v>
      </c>
      <c r="J24" s="16">
        <f t="shared" si="5"/>
        <v>60000</v>
      </c>
      <c r="K24" s="17">
        <f t="shared" si="6"/>
        <v>1140</v>
      </c>
      <c r="L24" s="17">
        <f t="shared" si="7"/>
        <v>1162.8</v>
      </c>
    </row>
    <row r="25" spans="1:37" ht="15.75" customHeight="1" x14ac:dyDescent="0.25">
      <c r="A25" s="25" t="s">
        <v>13</v>
      </c>
      <c r="B25" s="26" t="s">
        <v>18</v>
      </c>
      <c r="C25" s="28">
        <v>1200</v>
      </c>
      <c r="D25" s="25">
        <v>300</v>
      </c>
      <c r="E25" s="25">
        <v>40</v>
      </c>
      <c r="F25" s="28">
        <v>1</v>
      </c>
      <c r="G25" s="13">
        <f t="shared" si="4"/>
        <v>1.44E-2</v>
      </c>
      <c r="H25" s="23">
        <v>95000</v>
      </c>
      <c r="I25" s="18">
        <v>155000</v>
      </c>
      <c r="J25" s="16">
        <f t="shared" si="5"/>
        <v>60000</v>
      </c>
      <c r="K25" s="17">
        <f t="shared" si="6"/>
        <v>1368</v>
      </c>
      <c r="L25" s="17">
        <f t="shared" si="7"/>
        <v>1395.36</v>
      </c>
    </row>
    <row r="26" spans="1:37" ht="15.75" customHeight="1" x14ac:dyDescent="0.25">
      <c r="A26" s="25" t="s">
        <v>13</v>
      </c>
      <c r="B26" s="26" t="s">
        <v>18</v>
      </c>
      <c r="C26" s="28">
        <v>1500</v>
      </c>
      <c r="D26" s="28">
        <v>600</v>
      </c>
      <c r="E26" s="28">
        <v>40</v>
      </c>
      <c r="F26" s="28">
        <v>8</v>
      </c>
      <c r="G26" s="13">
        <f t="shared" si="4"/>
        <v>0.28799999999999998</v>
      </c>
      <c r="H26" s="23">
        <v>95000</v>
      </c>
      <c r="I26" s="18">
        <v>155000</v>
      </c>
      <c r="J26" s="16">
        <f t="shared" si="5"/>
        <v>60000</v>
      </c>
      <c r="K26" s="17">
        <f t="shared" si="6"/>
        <v>3419.9999999999995</v>
      </c>
      <c r="L26" s="17">
        <f t="shared" si="7"/>
        <v>3488.3999999999996</v>
      </c>
    </row>
    <row r="27" spans="1:37" ht="15.75" customHeight="1" x14ac:dyDescent="0.25">
      <c r="A27" s="25" t="s">
        <v>13</v>
      </c>
      <c r="B27" s="26" t="s">
        <v>18</v>
      </c>
      <c r="C27" s="28">
        <v>2500</v>
      </c>
      <c r="D27" s="28">
        <v>600</v>
      </c>
      <c r="E27" s="28">
        <v>40</v>
      </c>
      <c r="F27" s="28">
        <v>1</v>
      </c>
      <c r="G27" s="13">
        <f t="shared" si="4"/>
        <v>0.06</v>
      </c>
      <c r="H27" s="23">
        <v>95000</v>
      </c>
      <c r="I27" s="18">
        <v>190000</v>
      </c>
      <c r="J27" s="16">
        <f t="shared" si="5"/>
        <v>95000</v>
      </c>
      <c r="K27" s="17">
        <f t="shared" si="6"/>
        <v>5700</v>
      </c>
      <c r="L27" s="17">
        <f t="shared" si="7"/>
        <v>5814</v>
      </c>
    </row>
    <row r="28" spans="1:37" ht="15.75" customHeight="1" x14ac:dyDescent="0.25">
      <c r="A28" s="29" t="s">
        <v>13</v>
      </c>
      <c r="B28" s="30" t="s">
        <v>14</v>
      </c>
      <c r="C28" s="31">
        <v>1300</v>
      </c>
      <c r="D28" s="31">
        <v>600</v>
      </c>
      <c r="E28" s="31">
        <v>18</v>
      </c>
      <c r="F28" s="31">
        <v>2</v>
      </c>
      <c r="G28" s="13">
        <f t="shared" si="4"/>
        <v>2.8079999999999997E-2</v>
      </c>
      <c r="H28" s="32">
        <v>133000</v>
      </c>
      <c r="I28" s="15">
        <v>150000</v>
      </c>
      <c r="J28" s="16">
        <f t="shared" si="5"/>
        <v>17000</v>
      </c>
      <c r="K28" s="17">
        <f t="shared" si="6"/>
        <v>1867.3199999999997</v>
      </c>
      <c r="L28" s="17">
        <f t="shared" si="7"/>
        <v>1904.6663999999996</v>
      </c>
    </row>
    <row r="29" spans="1:37" ht="15.75" customHeight="1" x14ac:dyDescent="0.25">
      <c r="A29" s="41" t="s">
        <v>19</v>
      </c>
      <c r="B29" s="39"/>
      <c r="C29" s="39"/>
      <c r="D29" s="40"/>
      <c r="E29" s="6"/>
      <c r="F29" s="6"/>
      <c r="G29" s="19"/>
      <c r="H29" s="7"/>
      <c r="I29" s="8"/>
      <c r="J29" s="9"/>
      <c r="K29" s="22"/>
      <c r="L29" s="22"/>
    </row>
    <row r="30" spans="1:37" ht="15.75" customHeight="1" x14ac:dyDescent="0.25">
      <c r="A30" s="25" t="s">
        <v>13</v>
      </c>
      <c r="B30" s="25" t="s">
        <v>20</v>
      </c>
      <c r="C30" s="26">
        <v>3000</v>
      </c>
      <c r="D30" s="25">
        <v>600</v>
      </c>
      <c r="E30" s="25">
        <v>20</v>
      </c>
      <c r="F30" s="26">
        <v>37</v>
      </c>
      <c r="G30" s="13">
        <f t="shared" ref="G30:G35" si="8">F30*E30*D30*C30/1000/1000/1000</f>
        <v>1.3320000000000001</v>
      </c>
      <c r="H30" s="23">
        <v>80000</v>
      </c>
      <c r="I30" s="15">
        <v>95000</v>
      </c>
      <c r="J30" s="16">
        <f t="shared" ref="J30:J35" si="9">I30-H30</f>
        <v>15000</v>
      </c>
      <c r="K30" s="17">
        <f t="shared" ref="K30:K35" si="10">E30*D30*C30/1000/1000/1000*H30</f>
        <v>2880</v>
      </c>
      <c r="L30" s="17">
        <f t="shared" ref="L30:L35" si="11">K30*0.02+K30</f>
        <v>2937.6</v>
      </c>
    </row>
    <row r="31" spans="1:37" ht="15.75" customHeight="1" x14ac:dyDescent="0.25">
      <c r="A31" s="25" t="s">
        <v>13</v>
      </c>
      <c r="B31" s="25" t="s">
        <v>20</v>
      </c>
      <c r="C31" s="26">
        <v>2500</v>
      </c>
      <c r="D31" s="25">
        <v>600</v>
      </c>
      <c r="E31" s="25">
        <v>40</v>
      </c>
      <c r="F31" s="26">
        <v>1</v>
      </c>
      <c r="G31" s="13">
        <f t="shared" si="8"/>
        <v>0.06</v>
      </c>
      <c r="H31" s="23">
        <v>80000</v>
      </c>
      <c r="I31" s="15">
        <v>95000</v>
      </c>
      <c r="J31" s="16">
        <f t="shared" si="9"/>
        <v>15000</v>
      </c>
      <c r="K31" s="17">
        <f t="shared" si="10"/>
        <v>4800</v>
      </c>
      <c r="L31" s="17">
        <f t="shared" si="11"/>
        <v>4896</v>
      </c>
    </row>
    <row r="32" spans="1:37" ht="15.75" customHeight="1" x14ac:dyDescent="0.25">
      <c r="A32" s="25" t="s">
        <v>13</v>
      </c>
      <c r="B32" s="25" t="s">
        <v>20</v>
      </c>
      <c r="C32" s="25">
        <v>3000</v>
      </c>
      <c r="D32" s="25">
        <v>600</v>
      </c>
      <c r="E32" s="25">
        <v>40</v>
      </c>
      <c r="F32" s="26">
        <f>104-5-2+46</f>
        <v>143</v>
      </c>
      <c r="G32" s="13">
        <f t="shared" si="8"/>
        <v>10.295999999999999</v>
      </c>
      <c r="H32" s="23">
        <v>80000</v>
      </c>
      <c r="I32" s="15">
        <v>95000</v>
      </c>
      <c r="J32" s="16">
        <f t="shared" si="9"/>
        <v>15000</v>
      </c>
      <c r="K32" s="17">
        <f t="shared" si="10"/>
        <v>5760</v>
      </c>
      <c r="L32" s="17">
        <f t="shared" si="11"/>
        <v>5875.2</v>
      </c>
    </row>
    <row r="33" spans="1:12" ht="15.75" customHeight="1" x14ac:dyDescent="0.25">
      <c r="A33" s="25" t="s">
        <v>13</v>
      </c>
      <c r="B33" s="25" t="s">
        <v>20</v>
      </c>
      <c r="C33" s="25">
        <v>3000</v>
      </c>
      <c r="D33" s="25">
        <v>800</v>
      </c>
      <c r="E33" s="25">
        <v>40</v>
      </c>
      <c r="F33" s="26">
        <f>15-1</f>
        <v>14</v>
      </c>
      <c r="G33" s="13">
        <f t="shared" si="8"/>
        <v>1.3440000000000001</v>
      </c>
      <c r="H33" s="23">
        <v>80000</v>
      </c>
      <c r="I33" s="15">
        <v>95000</v>
      </c>
      <c r="J33" s="16">
        <f t="shared" si="9"/>
        <v>15000</v>
      </c>
      <c r="K33" s="17">
        <f t="shared" si="10"/>
        <v>7680</v>
      </c>
      <c r="L33" s="17">
        <f t="shared" si="11"/>
        <v>7833.6</v>
      </c>
    </row>
    <row r="34" spans="1:12" ht="15.75" customHeight="1" x14ac:dyDescent="0.25">
      <c r="A34" s="25" t="s">
        <v>13</v>
      </c>
      <c r="B34" s="25" t="s">
        <v>20</v>
      </c>
      <c r="C34" s="25">
        <v>3000</v>
      </c>
      <c r="D34" s="25">
        <v>1000</v>
      </c>
      <c r="E34" s="25">
        <v>40</v>
      </c>
      <c r="F34" s="26">
        <v>9</v>
      </c>
      <c r="G34" s="13">
        <f t="shared" si="8"/>
        <v>1.08</v>
      </c>
      <c r="H34" s="23">
        <v>80000</v>
      </c>
      <c r="I34" s="15">
        <v>95000</v>
      </c>
      <c r="J34" s="16">
        <f t="shared" si="9"/>
        <v>15000</v>
      </c>
      <c r="K34" s="17">
        <f t="shared" si="10"/>
        <v>9600</v>
      </c>
      <c r="L34" s="17">
        <f t="shared" si="11"/>
        <v>9792</v>
      </c>
    </row>
    <row r="35" spans="1:12" ht="15.75" customHeight="1" x14ac:dyDescent="0.25">
      <c r="A35" s="25" t="s">
        <v>13</v>
      </c>
      <c r="B35" s="26" t="s">
        <v>21</v>
      </c>
      <c r="C35" s="25">
        <v>3000</v>
      </c>
      <c r="D35" s="26">
        <v>600</v>
      </c>
      <c r="E35" s="25">
        <v>40</v>
      </c>
      <c r="F35" s="26">
        <v>28</v>
      </c>
      <c r="G35" s="13">
        <f t="shared" si="8"/>
        <v>2.016</v>
      </c>
      <c r="H35" s="23">
        <v>80000</v>
      </c>
      <c r="I35" s="15">
        <v>95000</v>
      </c>
      <c r="J35" s="16">
        <f t="shared" si="9"/>
        <v>15000</v>
      </c>
      <c r="K35" s="17">
        <f t="shared" si="10"/>
        <v>5760</v>
      </c>
      <c r="L35" s="17">
        <f t="shared" si="11"/>
        <v>5875.2</v>
      </c>
    </row>
    <row r="36" spans="1:12" ht="15.75" customHeight="1" x14ac:dyDescent="0.25">
      <c r="A36" s="41" t="s">
        <v>22</v>
      </c>
      <c r="B36" s="39"/>
      <c r="C36" s="39"/>
      <c r="D36" s="40"/>
      <c r="E36" s="33"/>
      <c r="F36" s="33"/>
      <c r="G36" s="19"/>
      <c r="H36" s="7"/>
      <c r="I36" s="20"/>
      <c r="J36" s="21"/>
      <c r="K36" s="22"/>
      <c r="L36" s="22"/>
    </row>
    <row r="37" spans="1:12" ht="15.75" customHeight="1" x14ac:dyDescent="0.25">
      <c r="A37" s="26" t="s">
        <v>23</v>
      </c>
      <c r="B37" s="26" t="s">
        <v>14</v>
      </c>
      <c r="C37" s="26">
        <v>900</v>
      </c>
      <c r="D37" s="26">
        <v>600</v>
      </c>
      <c r="E37" s="26">
        <v>20</v>
      </c>
      <c r="F37" s="26">
        <v>7</v>
      </c>
      <c r="G37" s="13">
        <f t="shared" ref="G37:G38" si="12">F37*E37*D37*C37/1000/1000/1000</f>
        <v>7.5600000000000001E-2</v>
      </c>
      <c r="H37" s="24">
        <v>80000</v>
      </c>
      <c r="I37" s="18">
        <v>120000</v>
      </c>
      <c r="J37" s="16">
        <f t="shared" ref="J37:J38" si="13">I37-H37</f>
        <v>40000</v>
      </c>
      <c r="K37" s="17">
        <f t="shared" ref="K37:K38" si="14">E37*D37*C37/1000/1000/1000*H37</f>
        <v>864</v>
      </c>
      <c r="L37" s="17">
        <f t="shared" ref="L37:L38" si="15">K37*0.02+K37</f>
        <v>881.28</v>
      </c>
    </row>
    <row r="38" spans="1:12" ht="15.75" customHeight="1" x14ac:dyDescent="0.25">
      <c r="A38" s="26" t="s">
        <v>23</v>
      </c>
      <c r="B38" s="26" t="s">
        <v>14</v>
      </c>
      <c r="C38" s="26">
        <v>2500</v>
      </c>
      <c r="D38" s="26">
        <v>600</v>
      </c>
      <c r="E38" s="26">
        <v>20</v>
      </c>
      <c r="F38" s="26">
        <v>6</v>
      </c>
      <c r="G38" s="13">
        <f t="shared" si="12"/>
        <v>0.18</v>
      </c>
      <c r="H38" s="24">
        <v>100000</v>
      </c>
      <c r="I38" s="18">
        <v>125000</v>
      </c>
      <c r="J38" s="16">
        <f t="shared" si="13"/>
        <v>25000</v>
      </c>
      <c r="K38" s="17">
        <f t="shared" si="14"/>
        <v>3000</v>
      </c>
      <c r="L38" s="17">
        <f t="shared" si="15"/>
        <v>3060</v>
      </c>
    </row>
    <row r="39" spans="1:12" ht="15.75" customHeight="1" x14ac:dyDescent="0.25">
      <c r="A39" s="41" t="s">
        <v>24</v>
      </c>
      <c r="B39" s="39"/>
      <c r="C39" s="39"/>
      <c r="D39" s="40"/>
      <c r="E39" s="33"/>
      <c r="F39" s="33"/>
      <c r="G39" s="19"/>
      <c r="H39" s="7"/>
      <c r="I39" s="20"/>
      <c r="J39" s="21"/>
      <c r="K39" s="22"/>
      <c r="L39" s="22"/>
    </row>
    <row r="40" spans="1:12" ht="15.75" customHeight="1" x14ac:dyDescent="0.25">
      <c r="A40" s="34" t="s">
        <v>23</v>
      </c>
      <c r="B40" s="35" t="s">
        <v>17</v>
      </c>
      <c r="C40" s="34">
        <v>1500</v>
      </c>
      <c r="D40" s="34">
        <v>600</v>
      </c>
      <c r="E40" s="34">
        <v>40</v>
      </c>
      <c r="F40" s="36">
        <v>96</v>
      </c>
      <c r="G40" s="13">
        <f t="shared" ref="G40:G42" si="16">F40*E40*D40*C40/1000/1000/1000</f>
        <v>3.456</v>
      </c>
      <c r="H40" s="35">
        <v>90000</v>
      </c>
      <c r="I40" s="15">
        <v>120000</v>
      </c>
      <c r="J40" s="16">
        <f t="shared" ref="J40:J42" si="17">I40-H40</f>
        <v>30000</v>
      </c>
      <c r="K40" s="17">
        <f t="shared" ref="K40:K42" si="18">E40*D40*C40/1000/1000/1000*H40</f>
        <v>3239.9999999999995</v>
      </c>
      <c r="L40" s="17">
        <f t="shared" ref="L40:L42" si="19">K40*0.02+K40</f>
        <v>3304.7999999999997</v>
      </c>
    </row>
    <row r="41" spans="1:12" ht="15.75" customHeight="1" x14ac:dyDescent="0.25">
      <c r="A41" s="34" t="s">
        <v>23</v>
      </c>
      <c r="B41" s="37" t="s">
        <v>25</v>
      </c>
      <c r="C41" s="36">
        <v>900</v>
      </c>
      <c r="D41" s="36">
        <v>300</v>
      </c>
      <c r="E41" s="34">
        <v>40</v>
      </c>
      <c r="F41" s="36">
        <v>9</v>
      </c>
      <c r="G41" s="13">
        <f t="shared" si="16"/>
        <v>9.7200000000000009E-2</v>
      </c>
      <c r="H41" s="35">
        <v>90000</v>
      </c>
      <c r="I41" s="15">
        <v>120000</v>
      </c>
      <c r="J41" s="16">
        <f t="shared" si="17"/>
        <v>30000</v>
      </c>
      <c r="K41" s="17">
        <f t="shared" si="18"/>
        <v>972</v>
      </c>
      <c r="L41" s="17">
        <f t="shared" si="19"/>
        <v>991.44</v>
      </c>
    </row>
    <row r="42" spans="1:12" ht="15.75" customHeight="1" x14ac:dyDescent="0.25">
      <c r="A42" s="34" t="s">
        <v>23</v>
      </c>
      <c r="B42" s="37" t="s">
        <v>26</v>
      </c>
      <c r="C42" s="36">
        <v>2500</v>
      </c>
      <c r="D42" s="36">
        <v>600</v>
      </c>
      <c r="E42" s="34">
        <v>40</v>
      </c>
      <c r="F42" s="36">
        <v>2</v>
      </c>
      <c r="G42" s="13">
        <f t="shared" si="16"/>
        <v>0.12</v>
      </c>
      <c r="H42" s="37">
        <v>75000</v>
      </c>
      <c r="I42" s="15">
        <v>120000</v>
      </c>
      <c r="J42" s="16">
        <f t="shared" si="17"/>
        <v>45000</v>
      </c>
      <c r="K42" s="17">
        <f t="shared" si="18"/>
        <v>4500</v>
      </c>
      <c r="L42" s="17">
        <f t="shared" si="19"/>
        <v>4590</v>
      </c>
    </row>
    <row r="43" spans="1:12" ht="15.75" customHeight="1" x14ac:dyDescent="0.25">
      <c r="G43">
        <f>SUM(G5:G42)</f>
        <v>44.819279999999999</v>
      </c>
    </row>
    <row r="44" spans="1:12" ht="15.75" customHeight="1" x14ac:dyDescent="0.25"/>
    <row r="45" spans="1:12" ht="15.75" customHeight="1" x14ac:dyDescent="0.25"/>
    <row r="46" spans="1:12" ht="15.75" customHeight="1" x14ac:dyDescent="0.25"/>
    <row r="47" spans="1:12" ht="15.75" customHeight="1" x14ac:dyDescent="0.25"/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</sheetData>
  <mergeCells count="5">
    <mergeCell ref="A4:C4"/>
    <mergeCell ref="A29:D29"/>
    <mergeCell ref="A39:D39"/>
    <mergeCell ref="A15:C15"/>
    <mergeCell ref="A36:D36"/>
  </mergeCells>
  <pageMargins left="0.7" right="0.7" top="0.75" bottom="0.75" header="0" footer="0"/>
  <pageSetup scale="9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Marina</cp:lastModifiedBy>
  <dcterms:created xsi:type="dcterms:W3CDTF">2019-02-01T06:22:59Z</dcterms:created>
  <dcterms:modified xsi:type="dcterms:W3CDTF">2019-02-01T06:23:48Z</dcterms:modified>
</cp:coreProperties>
</file>