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6" i="3" l="1"/>
  <c r="G5" i="3"/>
  <c r="G24" i="3"/>
  <c r="G21" i="3"/>
  <c r="G20" i="3"/>
  <c r="G19" i="3"/>
  <c r="G18" i="3"/>
  <c r="G15" i="3"/>
  <c r="G14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<sst xmlns="http://schemas.openxmlformats.org/spreadsheetml/2006/main" count="141" uniqueCount="99">
  <si>
    <t>объем</t>
  </si>
  <si>
    <t>наименование работ</t>
  </si>
  <si>
    <t>п/п</t>
  </si>
  <si>
    <t>ед. изм.</t>
  </si>
  <si>
    <t>ведомость объемов работ</t>
  </si>
  <si>
    <t>примечание</t>
  </si>
  <si>
    <t>м2</t>
  </si>
  <si>
    <t>к</t>
  </si>
  <si>
    <t>м3</t>
  </si>
  <si>
    <t>шт.</t>
  </si>
  <si>
    <t>МАТЕРИАЛЫ</t>
  </si>
  <si>
    <t>Дефектная ведомость.  КЕМПИНГ.Устройство туалета.</t>
  </si>
  <si>
    <t>уст-во перегородок из  ГКЛ с  метал.каркасом</t>
  </si>
  <si>
    <t>уст-во шумоизоляции т.50мм.</t>
  </si>
  <si>
    <t>высококачественная шпаклевка стен по ГКЛ</t>
  </si>
  <si>
    <t>улучшенная окраска стен в.э. составами</t>
  </si>
  <si>
    <t>разборка потолков Армстронг</t>
  </si>
  <si>
    <t>облицовка стен кафелем h-2 м.</t>
  </si>
  <si>
    <t>укладка керам.бордюров на стены</t>
  </si>
  <si>
    <t>м.п.</t>
  </si>
  <si>
    <t>уст-ка дверного блока</t>
  </si>
  <si>
    <t>пробивка отверстий в ж/б плите</t>
  </si>
  <si>
    <t>х500                   500</t>
  </si>
  <si>
    <t>наклейка кафеля на пол</t>
  </si>
  <si>
    <t>прокладка канализации d100мм.</t>
  </si>
  <si>
    <t>установка унитаза-компакт</t>
  </si>
  <si>
    <t>х650                  650</t>
  </si>
  <si>
    <t>установка раковины тюльпана</t>
  </si>
  <si>
    <t>прокладка труб хгвс</t>
  </si>
  <si>
    <t>уст-ка шарового крана, смесителя d15</t>
  </si>
  <si>
    <t>х150                  750</t>
  </si>
  <si>
    <t>монтаж подвесных потолков</t>
  </si>
  <si>
    <t>монтаж плинтусов</t>
  </si>
  <si>
    <t>ГКЛ 10 мм.</t>
  </si>
  <si>
    <t>лист</t>
  </si>
  <si>
    <t>ПН  40х50</t>
  </si>
  <si>
    <t>ПС  50х50</t>
  </si>
  <si>
    <t>п.м.</t>
  </si>
  <si>
    <t>лента уплот.</t>
  </si>
  <si>
    <t>саморез по ГКЛ  L25</t>
  </si>
  <si>
    <t>грунтовка АКВА</t>
  </si>
  <si>
    <t>л.</t>
  </si>
  <si>
    <t>кафель на стены</t>
  </si>
  <si>
    <t>бордюр</t>
  </si>
  <si>
    <t>кафель на пол</t>
  </si>
  <si>
    <t>клей  для кафеля Церезит С11</t>
  </si>
  <si>
    <t>кг.</t>
  </si>
  <si>
    <t>унитаз в комплекте</t>
  </si>
  <si>
    <t>раковина тюльпан в комплекте</t>
  </si>
  <si>
    <t>кран шар d15</t>
  </si>
  <si>
    <t>смеситель</t>
  </si>
  <si>
    <t>труба канал. D100</t>
  </si>
  <si>
    <t>отвод d100</t>
  </si>
  <si>
    <t>тройник 100х100х50</t>
  </si>
  <si>
    <t>труба канал.  D 50</t>
  </si>
  <si>
    <t>отвод d 50</t>
  </si>
  <si>
    <t>клипса d 15</t>
  </si>
  <si>
    <t>дюпель гвоздь 6х40</t>
  </si>
  <si>
    <t>50 шт.</t>
  </si>
  <si>
    <t>затирка для швов</t>
  </si>
  <si>
    <t>утеплитель</t>
  </si>
  <si>
    <t>краска в.э.</t>
  </si>
  <si>
    <t>15 кг.</t>
  </si>
  <si>
    <t>дверной блок в комплекте</t>
  </si>
  <si>
    <t>плинтус</t>
  </si>
  <si>
    <t>м</t>
  </si>
  <si>
    <t>заглушки для плинтуса (правый и левый)</t>
  </si>
  <si>
    <t>угол внутр.</t>
  </si>
  <si>
    <t>51    труба ППРС d 20</t>
  </si>
  <si>
    <t>19,5 м2</t>
  </si>
  <si>
    <t>х350м2               6895</t>
  </si>
  <si>
    <t>х100 м2             1950</t>
  </si>
  <si>
    <t>15,1 м2</t>
  </si>
  <si>
    <t>х125м2              1887</t>
  </si>
  <si>
    <t>х135м2              2038</t>
  </si>
  <si>
    <t>5 м2</t>
  </si>
  <si>
    <t>х80м2                400</t>
  </si>
  <si>
    <t>25 м2</t>
  </si>
  <si>
    <t>х489м2              12225</t>
  </si>
  <si>
    <t>12,5 м2</t>
  </si>
  <si>
    <t>х100м.               1250</t>
  </si>
  <si>
    <t>4 м2</t>
  </si>
  <si>
    <t>х976м2              3904</t>
  </si>
  <si>
    <t>х400м2             2000</t>
  </si>
  <si>
    <t>7 м2</t>
  </si>
  <si>
    <t>х180                   1260</t>
  </si>
  <si>
    <t>х500                  500</t>
  </si>
  <si>
    <t>10 м2</t>
  </si>
  <si>
    <t>х150                  1500</t>
  </si>
  <si>
    <t>х230                 1150</t>
  </si>
  <si>
    <t>12,5  м.п.</t>
  </si>
  <si>
    <t>х50                    625</t>
  </si>
  <si>
    <t>ИТОГО        39914,00</t>
  </si>
  <si>
    <t>5 л.</t>
  </si>
  <si>
    <t>1  м3</t>
  </si>
  <si>
    <t>12,5 м.</t>
  </si>
  <si>
    <t>2 шт</t>
  </si>
  <si>
    <t>Сумма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</si>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</sst>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1" applyFo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65" fontId="0" fillId="0" borderId="1" xfId="2" applyNumberFormat="1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5" fontId="0" fillId="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abSelected="1" workbookViewId="0">
      <selection activeCell="G27" sqref="G27"/>
    </sheetView>
  </sheetViews>
  <sheetFormatPr defaultRowHeight="15" x14ac:dyDescent="0.25"/>
  <cols>
    <col min="1" max="1" width="2.7109375" customWidth="1"/>
    <col min="2" max="2" width="4.140625" bestFit="1" customWidth="1"/>
    <col min="3" max="3" width="63.42578125" customWidth="1"/>
    <col min="4" max="4" width="7.85546875" customWidth="1"/>
    <col min="5" max="5" width="15.140625" customWidth="1"/>
    <col min="6" max="6" width="44.7109375" customWidth="1"/>
  </cols>
  <sheetData>
    <row r="1" spans="2:9" ht="21.75" customHeight="1" x14ac:dyDescent="0.3">
      <c r="B1" s="24" t="s">
        <v>11</v>
      </c>
      <c r="C1" s="24"/>
      <c r="D1" s="24"/>
      <c r="E1" s="24"/>
      <c r="F1" s="24"/>
      <c r="G1" t="s">
        <v>7</v>
      </c>
    </row>
    <row r="2" spans="2:9" ht="18.75" customHeight="1" x14ac:dyDescent="0.25">
      <c r="B2" s="23" t="s">
        <v>4</v>
      </c>
      <c r="C2" s="23"/>
      <c r="D2" s="23"/>
      <c r="E2" s="23"/>
    </row>
    <row r="3" spans="2:9" ht="9.75" customHeight="1" x14ac:dyDescent="0.25"/>
    <row r="4" spans="2:9" x14ac:dyDescent="0.25">
      <c r="B4" s="2" t="s">
        <v>2</v>
      </c>
      <c r="C4" s="2" t="s">
        <v>1</v>
      </c>
      <c r="D4" s="8" t="s">
        <v>3</v>
      </c>
      <c r="E4" s="2" t="s">
        <v>0</v>
      </c>
      <c r="F4" s="2" t="s">
        <v>5</v>
      </c>
      <c r="G4" s="27" t="s">
        <v>97</v>
      </c>
    </row>
    <row r="5" spans="2:9" ht="15" customHeight="1" x14ac:dyDescent="0.25">
      <c r="B5" s="3">
        <v>1</v>
      </c>
      <c r="C5" s="14" t="s">
        <v>12</v>
      </c>
      <c r="D5" s="7" t="s">
        <v>6</v>
      </c>
      <c r="E5" s="13" t="s">
        <v>69</v>
      </c>
      <c r="F5" s="9" t="s">
        <v>70</v>
      </c>
      <c r="G5">
        <f>19.5*350</f>
        <v>6825</v>
      </c>
      <c r="I5" s="19"/>
    </row>
    <row r="6" spans="2:9" ht="21.75" customHeight="1" x14ac:dyDescent="0.25">
      <c r="B6" s="3">
        <v>2</v>
      </c>
      <c r="C6" s="6" t="s">
        <v>13</v>
      </c>
      <c r="D6" s="7" t="s">
        <v>6</v>
      </c>
      <c r="E6" s="13" t="s">
        <v>69</v>
      </c>
      <c r="F6" s="9" t="s">
        <v>71</v>
      </c>
      <c r="G6">
        <f>19.5*100</f>
        <v>1950</v>
      </c>
    </row>
    <row r="7" spans="2:9" ht="16.5" customHeight="1" x14ac:dyDescent="0.25">
      <c r="B7" s="3">
        <v>3</v>
      </c>
      <c r="C7" s="18" t="s">
        <v>14</v>
      </c>
      <c r="D7" s="7" t="s">
        <v>6</v>
      </c>
      <c r="E7" s="10" t="s">
        <v>72</v>
      </c>
      <c r="F7" s="9" t="s">
        <v>73</v>
      </c>
      <c r="G7">
        <f>15.1*125</f>
        <v>1887.5</v>
      </c>
    </row>
    <row r="8" spans="2:9" ht="15" customHeight="1" x14ac:dyDescent="0.25">
      <c r="B8" s="3">
        <v>4</v>
      </c>
      <c r="C8" s="6" t="s">
        <v>15</v>
      </c>
      <c r="D8" s="7" t="s">
        <v>6</v>
      </c>
      <c r="E8" s="11" t="s">
        <v>72</v>
      </c>
      <c r="F8" s="9" t="s">
        <v>74</v>
      </c>
      <c r="G8">
        <f>15.1*135</f>
        <v>2038.5</v>
      </c>
    </row>
    <row r="9" spans="2:9" ht="15" customHeight="1" x14ac:dyDescent="0.25">
      <c r="B9" s="3">
        <v>5</v>
      </c>
      <c r="C9" s="6" t="s">
        <v>16</v>
      </c>
      <c r="D9" s="7" t="s">
        <v>6</v>
      </c>
      <c r="E9" s="11" t="s">
        <v>75</v>
      </c>
      <c r="F9" s="9" t="s">
        <v>76</v>
      </c>
      <c r="G9">
        <f>5*80</f>
        <v>400</v>
      </c>
    </row>
    <row r="10" spans="2:9" ht="15" customHeight="1" x14ac:dyDescent="0.25">
      <c r="B10" s="3">
        <v>6</v>
      </c>
      <c r="C10" s="6" t="s">
        <v>17</v>
      </c>
      <c r="D10" s="7" t="s">
        <v>6</v>
      </c>
      <c r="E10" s="11" t="s">
        <v>77</v>
      </c>
      <c r="F10" s="9" t="s">
        <v>78</v>
      </c>
      <c r="G10">
        <f>25*489</f>
        <v>12225</v>
      </c>
    </row>
    <row r="11" spans="2:9" ht="15" customHeight="1" x14ac:dyDescent="0.25">
      <c r="B11" s="3">
        <v>7</v>
      </c>
      <c r="C11" s="6" t="s">
        <v>18</v>
      </c>
      <c r="D11" s="7" t="s">
        <v>19</v>
      </c>
      <c r="E11" s="11" t="s">
        <v>79</v>
      </c>
      <c r="F11" s="9" t="s">
        <v>80</v>
      </c>
      <c r="G11">
        <f>12.5*100</f>
        <v>1250</v>
      </c>
      <c r="H11" s="20"/>
    </row>
    <row r="12" spans="2:9" ht="15" customHeight="1" x14ac:dyDescent="0.25">
      <c r="B12" s="3">
        <v>8</v>
      </c>
      <c r="C12" s="6" t="s">
        <v>20</v>
      </c>
      <c r="D12" s="7" t="s">
        <v>6</v>
      </c>
      <c r="E12" s="10" t="s">
        <v>81</v>
      </c>
      <c r="F12" s="9" t="s">
        <v>82</v>
      </c>
      <c r="G12">
        <f>4*976</f>
        <v>3904</v>
      </c>
    </row>
    <row r="13" spans="2:9" ht="15" customHeight="1" x14ac:dyDescent="0.25">
      <c r="B13" s="3">
        <v>9</v>
      </c>
      <c r="C13" s="6" t="s">
        <v>21</v>
      </c>
      <c r="D13" s="7" t="s">
        <v>9</v>
      </c>
      <c r="E13" s="10">
        <v>1</v>
      </c>
      <c r="F13" s="9" t="s">
        <v>22</v>
      </c>
      <c r="G13">
        <v>500</v>
      </c>
    </row>
    <row r="14" spans="2:9" ht="16.5" customHeight="1" x14ac:dyDescent="0.25">
      <c r="B14" s="3">
        <v>10</v>
      </c>
      <c r="C14" s="6" t="s">
        <v>23</v>
      </c>
      <c r="D14" s="7" t="s">
        <v>6</v>
      </c>
      <c r="E14" s="10" t="s">
        <v>75</v>
      </c>
      <c r="F14" s="9" t="s">
        <v>83</v>
      </c>
      <c r="G14">
        <f>5*400</f>
        <v>2000</v>
      </c>
    </row>
    <row r="15" spans="2:9" ht="15" customHeight="1" x14ac:dyDescent="0.25">
      <c r="B15" s="3">
        <v>11</v>
      </c>
      <c r="C15" s="6" t="s">
        <v>24</v>
      </c>
      <c r="D15" s="7" t="s">
        <v>19</v>
      </c>
      <c r="E15" s="10" t="s">
        <v>84</v>
      </c>
      <c r="F15" s="9" t="s">
        <v>85</v>
      </c>
      <c r="G15">
        <f>7*180</f>
        <v>1260</v>
      </c>
    </row>
    <row r="16" spans="2:9" ht="15.75" customHeight="1" x14ac:dyDescent="0.25">
      <c r="B16" s="3">
        <v>12</v>
      </c>
      <c r="C16" s="6" t="s">
        <v>25</v>
      </c>
      <c r="D16" s="7" t="s">
        <v>9</v>
      </c>
      <c r="E16" s="10">
        <v>1</v>
      </c>
      <c r="F16" s="9" t="s">
        <v>26</v>
      </c>
      <c r="G16">
        <v>650</v>
      </c>
    </row>
    <row r="17" spans="2:7" ht="15" customHeight="1" x14ac:dyDescent="0.25">
      <c r="B17" s="3">
        <v>13</v>
      </c>
      <c r="C17" s="14" t="s">
        <v>27</v>
      </c>
      <c r="D17" s="7" t="s">
        <v>9</v>
      </c>
      <c r="E17" s="11">
        <v>1</v>
      </c>
      <c r="F17" s="9" t="s">
        <v>86</v>
      </c>
      <c r="G17">
        <v>500</v>
      </c>
    </row>
    <row r="18" spans="2:7" ht="15" customHeight="1" x14ac:dyDescent="0.25">
      <c r="B18" s="3">
        <v>14</v>
      </c>
      <c r="C18" s="6" t="s">
        <v>28</v>
      </c>
      <c r="D18" s="7" t="s">
        <v>19</v>
      </c>
      <c r="E18" s="10" t="s">
        <v>87</v>
      </c>
      <c r="F18" s="9" t="s">
        <v>88</v>
      </c>
      <c r="G18">
        <f>10*150</f>
        <v>1500</v>
      </c>
    </row>
    <row r="19" spans="2:7" ht="18" customHeight="1" x14ac:dyDescent="0.25">
      <c r="B19" s="3">
        <v>15</v>
      </c>
      <c r="C19" s="6" t="s">
        <v>29</v>
      </c>
      <c r="D19" s="7" t="s">
        <v>9</v>
      </c>
      <c r="E19" s="10">
        <v>5</v>
      </c>
      <c r="F19" s="9" t="s">
        <v>30</v>
      </c>
      <c r="G19">
        <f>5*150</f>
        <v>750</v>
      </c>
    </row>
    <row r="20" spans="2:7" ht="15" customHeight="1" x14ac:dyDescent="0.25">
      <c r="B20" s="3">
        <v>16</v>
      </c>
      <c r="C20" s="6" t="s">
        <v>31</v>
      </c>
      <c r="D20" s="7" t="s">
        <v>6</v>
      </c>
      <c r="E20" s="10" t="s">
        <v>75</v>
      </c>
      <c r="F20" s="9" t="s">
        <v>89</v>
      </c>
      <c r="G20">
        <f>5*230</f>
        <v>1150</v>
      </c>
    </row>
    <row r="21" spans="2:7" ht="15" customHeight="1" x14ac:dyDescent="0.25">
      <c r="B21" s="3">
        <v>17</v>
      </c>
      <c r="C21" s="6" t="s">
        <v>32</v>
      </c>
      <c r="D21" s="7" t="s">
        <v>19</v>
      </c>
      <c r="E21" s="10" t="s">
        <v>90</v>
      </c>
      <c r="F21" s="9" t="s">
        <v>91</v>
      </c>
      <c r="G21">
        <f>12.5*50</f>
        <v>625</v>
      </c>
    </row>
    <row r="22" spans="2:7" ht="15" customHeight="1" x14ac:dyDescent="0.25">
      <c r="B22" s="3">
        <v>18</v>
      </c>
      <c r="C22" s="6"/>
      <c r="D22" s="7"/>
      <c r="E22" s="10"/>
      <c r="F22" s="9"/>
    </row>
    <row r="23" spans="2:7" ht="15" customHeight="1" x14ac:dyDescent="0.25">
      <c r="B23" s="3">
        <v>19</v>
      </c>
      <c r="C23" s="14"/>
      <c r="D23" s="7"/>
      <c r="E23" s="11"/>
      <c r="F23" s="9"/>
    </row>
    <row r="24" spans="2:7" ht="15" customHeight="1" x14ac:dyDescent="0.25">
      <c r="B24" s="3">
        <v>20</v>
      </c>
      <c r="C24" s="6"/>
      <c r="D24" s="7"/>
      <c r="E24" s="12"/>
      <c r="F24" s="26" t="s">
        <v>92</v>
      </c>
      <c r="G24">
        <f>SUM(G5:G23)</f>
        <v>39415</v>
      </c>
    </row>
    <row r="25" spans="2:7" ht="15" customHeight="1" x14ac:dyDescent="0.25">
      <c r="B25" s="3">
        <v>21</v>
      </c>
      <c r="C25" s="6"/>
      <c r="D25" s="7"/>
      <c r="E25" s="12"/>
      <c r="F25" s="9"/>
    </row>
    <row r="26" spans="2:7" ht="15" customHeight="1" x14ac:dyDescent="0.25">
      <c r="B26" s="3">
        <v>22</v>
      </c>
      <c r="C26" s="6" t="s">
        <v>10</v>
      </c>
      <c r="D26" s="7"/>
      <c r="E26" s="12"/>
      <c r="F26" s="9" t="s">
        <v>98</v>
      </c>
      <c r="G26" t="s">
        <v>97</v>
      </c>
    </row>
    <row r="27" spans="2:7" ht="15" customHeight="1" x14ac:dyDescent="0.25">
      <c r="B27" s="3">
        <v>23</v>
      </c>
      <c r="C27" s="6" t="s">
        <v>33</v>
      </c>
      <c r="D27" s="7" t="s">
        <v>34</v>
      </c>
      <c r="E27" s="13">
        <v>14</v>
      </c>
      <c r="F27" s="28"/>
    </row>
    <row r="28" spans="2:7" ht="15" customHeight="1" x14ac:dyDescent="0.25">
      <c r="B28" s="3">
        <v>24</v>
      </c>
      <c r="C28" s="15" t="s">
        <v>35</v>
      </c>
      <c r="D28" s="16" t="s">
        <v>37</v>
      </c>
      <c r="E28" s="17">
        <v>34</v>
      </c>
      <c r="F28" s="28"/>
    </row>
    <row r="29" spans="2:7" ht="15" customHeight="1" x14ac:dyDescent="0.25">
      <c r="B29" s="3">
        <v>25</v>
      </c>
      <c r="C29" s="6" t="s">
        <v>36</v>
      </c>
      <c r="D29" s="7" t="s">
        <v>37</v>
      </c>
      <c r="E29" s="10">
        <v>78</v>
      </c>
      <c r="F29" s="28"/>
    </row>
    <row r="30" spans="2:7" ht="15" customHeight="1" x14ac:dyDescent="0.25">
      <c r="B30" s="3">
        <v>26</v>
      </c>
      <c r="C30" s="14" t="s">
        <v>38</v>
      </c>
      <c r="D30" s="7" t="s">
        <v>19</v>
      </c>
      <c r="E30" s="11">
        <v>50</v>
      </c>
      <c r="F30" s="28"/>
    </row>
    <row r="31" spans="2:7" ht="15" customHeight="1" x14ac:dyDescent="0.25">
      <c r="B31" s="3">
        <v>27</v>
      </c>
      <c r="C31" s="6" t="s">
        <v>39</v>
      </c>
      <c r="D31" s="7" t="s">
        <v>9</v>
      </c>
      <c r="E31" s="13">
        <v>1600</v>
      </c>
      <c r="F31" s="28"/>
    </row>
    <row r="32" spans="2:7" ht="15" customHeight="1" x14ac:dyDescent="0.25">
      <c r="B32" s="3">
        <v>28</v>
      </c>
      <c r="C32" s="6" t="s">
        <v>40</v>
      </c>
      <c r="D32" s="7" t="s">
        <v>41</v>
      </c>
      <c r="E32" s="13" t="s">
        <v>93</v>
      </c>
      <c r="F32" s="28"/>
    </row>
    <row r="33" spans="2:6" ht="15" customHeight="1" x14ac:dyDescent="0.25">
      <c r="B33" s="3">
        <v>29</v>
      </c>
      <c r="C33" s="6" t="s">
        <v>42</v>
      </c>
      <c r="D33" s="7" t="s">
        <v>6</v>
      </c>
      <c r="E33" s="10">
        <v>26.5</v>
      </c>
      <c r="F33" s="28"/>
    </row>
    <row r="34" spans="2:6" ht="15" customHeight="1" x14ac:dyDescent="0.25">
      <c r="B34" s="3">
        <v>30</v>
      </c>
      <c r="C34" s="6" t="s">
        <v>43</v>
      </c>
      <c r="D34" s="7" t="s">
        <v>19</v>
      </c>
      <c r="E34" s="10">
        <v>15</v>
      </c>
      <c r="F34" s="28"/>
    </row>
    <row r="35" spans="2:6" ht="15" customHeight="1" x14ac:dyDescent="0.25">
      <c r="B35" s="3">
        <v>31</v>
      </c>
      <c r="C35" s="6" t="s">
        <v>44</v>
      </c>
      <c r="D35" s="7" t="s">
        <v>6</v>
      </c>
      <c r="E35" s="13">
        <v>6</v>
      </c>
      <c r="F35" s="28"/>
    </row>
    <row r="36" spans="2:6" ht="15" customHeight="1" x14ac:dyDescent="0.25">
      <c r="B36" s="3">
        <v>32</v>
      </c>
      <c r="C36" s="14" t="s">
        <v>45</v>
      </c>
      <c r="D36" s="7" t="s">
        <v>46</v>
      </c>
      <c r="E36" s="12">
        <v>150</v>
      </c>
      <c r="F36" s="28"/>
    </row>
    <row r="37" spans="2:6" ht="15" customHeight="1" x14ac:dyDescent="0.25">
      <c r="B37" s="3">
        <v>33</v>
      </c>
      <c r="C37" s="6" t="s">
        <v>47</v>
      </c>
      <c r="D37" s="7" t="s">
        <v>9</v>
      </c>
      <c r="E37" s="10">
        <v>1</v>
      </c>
      <c r="F37" s="28"/>
    </row>
    <row r="38" spans="2:6" ht="15" customHeight="1" x14ac:dyDescent="0.25">
      <c r="B38" s="3">
        <v>34</v>
      </c>
      <c r="C38" s="6" t="s">
        <v>48</v>
      </c>
      <c r="D38" s="7" t="s">
        <v>9</v>
      </c>
      <c r="E38" s="10">
        <v>1</v>
      </c>
      <c r="F38" s="28"/>
    </row>
    <row r="39" spans="2:6" ht="15" customHeight="1" x14ac:dyDescent="0.25">
      <c r="B39" s="3">
        <v>35</v>
      </c>
      <c r="C39" s="6" t="s">
        <v>49</v>
      </c>
      <c r="D39" s="7" t="s">
        <v>9</v>
      </c>
      <c r="E39" s="12">
        <v>4</v>
      </c>
      <c r="F39" s="28"/>
    </row>
    <row r="40" spans="2:6" ht="15" customHeight="1" x14ac:dyDescent="0.25">
      <c r="B40" s="3">
        <v>36</v>
      </c>
      <c r="C40" s="14" t="s">
        <v>50</v>
      </c>
      <c r="D40" s="7" t="s">
        <v>9</v>
      </c>
      <c r="E40" s="12">
        <v>1</v>
      </c>
      <c r="F40" s="28"/>
    </row>
    <row r="41" spans="2:6" ht="15" customHeight="1" x14ac:dyDescent="0.25">
      <c r="B41" s="3">
        <v>37</v>
      </c>
      <c r="C41" s="6" t="s">
        <v>51</v>
      </c>
      <c r="D41" s="7" t="s">
        <v>19</v>
      </c>
      <c r="E41" s="10">
        <v>12</v>
      </c>
      <c r="F41" s="28"/>
    </row>
    <row r="42" spans="2:6" ht="15" customHeight="1" x14ac:dyDescent="0.25">
      <c r="B42" s="3">
        <v>38</v>
      </c>
      <c r="C42" s="6" t="s">
        <v>52</v>
      </c>
      <c r="D42" s="7" t="s">
        <v>9</v>
      </c>
      <c r="E42" s="13">
        <v>3</v>
      </c>
      <c r="F42" s="28"/>
    </row>
    <row r="43" spans="2:6" ht="15" customHeight="1" x14ac:dyDescent="0.25">
      <c r="B43" s="3">
        <v>39</v>
      </c>
      <c r="C43" s="6" t="s">
        <v>53</v>
      </c>
      <c r="D43" s="7" t="s">
        <v>9</v>
      </c>
      <c r="E43" s="13">
        <v>1</v>
      </c>
      <c r="F43" s="28"/>
    </row>
    <row r="44" spans="2:6" ht="15" customHeight="1" x14ac:dyDescent="0.25">
      <c r="B44" s="3">
        <v>40</v>
      </c>
      <c r="C44" s="6" t="s">
        <v>54</v>
      </c>
      <c r="D44" s="7" t="s">
        <v>19</v>
      </c>
      <c r="E44" s="10">
        <v>3</v>
      </c>
      <c r="F44" s="28"/>
    </row>
    <row r="45" spans="2:6" ht="15" customHeight="1" x14ac:dyDescent="0.25">
      <c r="B45" s="3">
        <v>41</v>
      </c>
      <c r="C45" s="6" t="s">
        <v>55</v>
      </c>
      <c r="D45" s="7" t="s">
        <v>9</v>
      </c>
      <c r="E45" s="13">
        <v>3</v>
      </c>
      <c r="F45" s="28"/>
    </row>
    <row r="46" spans="2:6" ht="15" customHeight="1" x14ac:dyDescent="0.25">
      <c r="B46" s="3">
        <v>42</v>
      </c>
      <c r="C46" s="6" t="s">
        <v>56</v>
      </c>
      <c r="D46" s="7" t="s">
        <v>9</v>
      </c>
      <c r="E46" s="13">
        <v>20</v>
      </c>
      <c r="F46" s="28"/>
    </row>
    <row r="47" spans="2:6" ht="15" customHeight="1" x14ac:dyDescent="0.25">
      <c r="B47" s="3">
        <v>43</v>
      </c>
      <c r="C47" s="6" t="s">
        <v>57</v>
      </c>
      <c r="D47" s="7" t="s">
        <v>9</v>
      </c>
      <c r="E47" s="11" t="s">
        <v>58</v>
      </c>
      <c r="F47" s="28"/>
    </row>
    <row r="48" spans="2:6" ht="15" customHeight="1" x14ac:dyDescent="0.25">
      <c r="B48" s="3">
        <v>44</v>
      </c>
      <c r="C48" s="6" t="s">
        <v>59</v>
      </c>
      <c r="D48" s="7" t="s">
        <v>46</v>
      </c>
      <c r="E48" s="13">
        <v>6</v>
      </c>
      <c r="F48" s="28"/>
    </row>
    <row r="49" spans="2:7" ht="15" customHeight="1" x14ac:dyDescent="0.25">
      <c r="B49" s="3">
        <v>45</v>
      </c>
      <c r="C49" s="6" t="s">
        <v>60</v>
      </c>
      <c r="D49" s="7" t="s">
        <v>8</v>
      </c>
      <c r="E49" s="13" t="s">
        <v>94</v>
      </c>
      <c r="F49" s="28"/>
    </row>
    <row r="50" spans="2:7" ht="15" customHeight="1" x14ac:dyDescent="0.25">
      <c r="B50" s="3">
        <v>46</v>
      </c>
      <c r="C50" s="6" t="s">
        <v>61</v>
      </c>
      <c r="D50" s="7" t="s">
        <v>46</v>
      </c>
      <c r="E50" s="11" t="s">
        <v>62</v>
      </c>
      <c r="F50" s="28"/>
    </row>
    <row r="51" spans="2:7" ht="15" customHeight="1" x14ac:dyDescent="0.25">
      <c r="B51" s="3">
        <v>47</v>
      </c>
      <c r="C51" s="6" t="s">
        <v>63</v>
      </c>
      <c r="D51" s="7" t="s">
        <v>9</v>
      </c>
      <c r="E51" s="25">
        <v>2</v>
      </c>
      <c r="F51" s="28"/>
      <c r="G51" t="s">
        <v>96</v>
      </c>
    </row>
    <row r="52" spans="2:7" ht="15" customHeight="1" x14ac:dyDescent="0.25">
      <c r="B52" s="4">
        <v>48</v>
      </c>
      <c r="C52" s="1" t="s">
        <v>64</v>
      </c>
      <c r="D52" s="5" t="s">
        <v>65</v>
      </c>
      <c r="E52" s="5" t="s">
        <v>95</v>
      </c>
      <c r="F52" s="28"/>
    </row>
    <row r="53" spans="2:7" ht="23.25" customHeight="1" x14ac:dyDescent="0.25">
      <c r="B53" s="4">
        <v>49</v>
      </c>
      <c r="C53" s="1" t="s">
        <v>66</v>
      </c>
      <c r="D53" s="5" t="s">
        <v>9</v>
      </c>
      <c r="E53" s="5">
        <v>4</v>
      </c>
      <c r="F53" s="28"/>
    </row>
    <row r="54" spans="2:7" ht="20.25" customHeight="1" x14ac:dyDescent="0.25">
      <c r="B54" s="4">
        <v>50</v>
      </c>
      <c r="C54" s="1" t="s">
        <v>67</v>
      </c>
      <c r="D54" s="5" t="s">
        <v>9</v>
      </c>
      <c r="E54" s="5">
        <v>8</v>
      </c>
      <c r="F54" s="28"/>
    </row>
    <row r="55" spans="2:7" ht="15" customHeight="1" x14ac:dyDescent="0.25">
      <c r="B55" t="s">
        <v>68</v>
      </c>
      <c r="D55" s="21" t="s">
        <v>37</v>
      </c>
      <c r="E55" s="22">
        <v>10</v>
      </c>
      <c r="F55" s="28"/>
    </row>
    <row r="57" spans="2:7" x14ac:dyDescent="0.25">
      <c r="C57" s="1"/>
    </row>
  </sheetData>
  <mergeCells count="2">
    <mergeCell ref="B2:E2"/>
    <mergeCell ref="B1:F1"/>
  </mergeCells>
  <pageMargins left="0.23622047244094488" right="3.937007874015748E-2" top="0.27559055118110237" bottom="0.23622047244094488" header="0.23622047244094488" footer="0.2362204724409448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2019-03-11T12:34:45Z</dcterms:modified>
</cp:coreProperties>
</file>