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yacheslav\Desktop\работа\тендеры\130 нвф томилино жд\для тск перспектива\"/>
    </mc:Choice>
  </mc:AlternateContent>
  <bookViews>
    <workbookView xWindow="0" yWindow="0" windowWidth="9804" windowHeight="4932" activeTab="3"/>
  </bookViews>
  <sheets>
    <sheet name="Лот 1" sheetId="3" r:id="rId1"/>
    <sheet name="Лот 2" sheetId="4" r:id="rId2"/>
    <sheet name="Лот 3" sheetId="5" r:id="rId3"/>
    <sheet name="Лот 4" sheetId="6" r:id="rId4"/>
    <sheet name="сводная" sheetId="7" r:id="rId5"/>
  </sheets>
  <definedNames>
    <definedName name="_xlnm.Print_Area" localSheetId="0">'Лот 1'!$A$1:$M$22</definedName>
    <definedName name="_xlnm.Print_Area" localSheetId="1">'Лот 2'!$A$1:$M$22</definedName>
    <definedName name="_xlnm.Print_Area" localSheetId="2">'Лот 3'!$A$1:$M$21</definedName>
    <definedName name="_xlnm.Print_Area" localSheetId="3">'Лот 4'!$A$1:$M$23</definedName>
  </definedNames>
  <calcPr calcId="162913" fullPrecision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6" l="1"/>
  <c r="G8" i="6"/>
  <c r="H8" i="5"/>
  <c r="G8" i="5"/>
  <c r="G8" i="4"/>
  <c r="H8" i="4" l="1"/>
  <c r="F8" i="6" l="1"/>
  <c r="F8" i="5"/>
  <c r="F8" i="4"/>
  <c r="F8" i="3"/>
  <c r="I8" i="3" l="1"/>
  <c r="J8" i="3"/>
  <c r="J7" i="3" s="1"/>
  <c r="K8" i="3"/>
  <c r="K7" i="3" s="1"/>
  <c r="L8" i="3" l="1"/>
  <c r="L9" i="3" s="1"/>
  <c r="L10" i="3" s="1"/>
  <c r="K9" i="3"/>
  <c r="E4" i="7" s="1"/>
  <c r="J9" i="3"/>
  <c r="D4" i="7" s="1"/>
  <c r="F4" i="7" l="1"/>
  <c r="L7" i="3"/>
  <c r="I8" i="4" l="1"/>
  <c r="I8" i="6"/>
  <c r="I8" i="5"/>
  <c r="J8" i="4"/>
  <c r="J9" i="4" s="1"/>
  <c r="D5" i="7" s="1"/>
  <c r="K8" i="6"/>
  <c r="K9" i="6" s="1"/>
  <c r="E7" i="7" s="1"/>
  <c r="J8" i="6"/>
  <c r="J9" i="6" s="1"/>
  <c r="D7" i="7" s="1"/>
  <c r="K8" i="5"/>
  <c r="K7" i="5" s="1"/>
  <c r="J8" i="5"/>
  <c r="K8" i="4"/>
  <c r="K7" i="4" s="1"/>
  <c r="F7" i="7" l="1"/>
  <c r="L8" i="5"/>
  <c r="L7" i="5" s="1"/>
  <c r="J9" i="5"/>
  <c r="D6" i="7" s="1"/>
  <c r="K9" i="5"/>
  <c r="E6" i="7" s="1"/>
  <c r="K9" i="4"/>
  <c r="E5" i="7" s="1"/>
  <c r="F5" i="7" s="1"/>
  <c r="J7" i="6"/>
  <c r="K7" i="6"/>
  <c r="L8" i="6"/>
  <c r="J7" i="5"/>
  <c r="J7" i="4"/>
  <c r="L8" i="4"/>
  <c r="D8" i="7" l="1"/>
  <c r="F6" i="7"/>
  <c r="F8" i="7" s="1"/>
  <c r="E8" i="7"/>
  <c r="L9" i="5"/>
  <c r="L10" i="5" s="1"/>
  <c r="L9" i="6"/>
  <c r="L10" i="6" s="1"/>
  <c r="L7" i="6"/>
  <c r="L9" i="4"/>
  <c r="L10" i="4" s="1"/>
  <c r="L7" i="4"/>
</calcChain>
</file>

<file path=xl/sharedStrings.xml><?xml version="1.0" encoding="utf-8"?>
<sst xmlns="http://schemas.openxmlformats.org/spreadsheetml/2006/main" count="146" uniqueCount="49">
  <si>
    <t>Код</t>
  </si>
  <si>
    <t>Наименование работ</t>
  </si>
  <si>
    <t>Ед. изм.</t>
  </si>
  <si>
    <t>Объем</t>
  </si>
  <si>
    <t>Основные материалы</t>
  </si>
  <si>
    <t>СМР</t>
  </si>
  <si>
    <t>Всего</t>
  </si>
  <si>
    <t>м2</t>
  </si>
  <si>
    <t>ИТОГО</t>
  </si>
  <si>
    <t xml:space="preserve">КОММЕРЧЕСКОЕ ПРЕДЛОЖЕНИЕ </t>
  </si>
  <si>
    <t>№  п/п</t>
  </si>
  <si>
    <t>Примечание</t>
  </si>
  <si>
    <t>Заполняет Закаазчик (ПТО)</t>
  </si>
  <si>
    <t>Заполняет Претендент</t>
  </si>
  <si>
    <t>(срок действия КП не менее 3-х месяцев)</t>
  </si>
  <si>
    <t>Руководитель организации ____________________</t>
  </si>
  <si>
    <t>ФИО</t>
  </si>
  <si>
    <t>(подпись и печать)</t>
  </si>
  <si>
    <t>Норма расхода</t>
  </si>
  <si>
    <t>Навесные фасадные системы</t>
  </si>
  <si>
    <t>01.07.02.08</t>
  </si>
  <si>
    <t xml:space="preserve"> 1.1.</t>
  </si>
  <si>
    <t>Марка комплекта рабочих чертежей:АР</t>
  </si>
  <si>
    <t>Примечания к форме КП:</t>
  </si>
  <si>
    <t>Расчетом учтены все условия и требования, перечисленные  в приглашении к тендеру  "под ключ". Затраты на вспомогательные и сопутствующие материалы и работы (материалы для обеспечения ОТ и  ТБ, устройство площадок под скадирование, затраты на электроэнергию, воду, затраты на машины и механизмы и т.д. и т.п.)  учтены в стоимости СМР. В стоимость СМР  входят затраты на  краны (подъемные механизмы).</t>
  </si>
  <si>
    <t>Объемы работ, после утверждения концепции по устройству  отделки козырьков,  могут быть откорректированы</t>
  </si>
  <si>
    <t>в т.ч. НДС 20%</t>
  </si>
  <si>
    <t>Стоимость единицы, руб.  в т.ч.НДС 20%</t>
  </si>
  <si>
    <t>Стоимость всего, руб. т.ч. НДС 20%</t>
  </si>
  <si>
    <t>Комплекс работ по устройству навесной фасадной системы  (в т.ч. козырьков) с облицовкой фиброцементными плитами на металлической оцинкованной подсистеме</t>
  </si>
  <si>
    <t>МРН/02/6-Р-АР1, МРН/02-Р-АР2,  МРН/02/6-Р-АР4</t>
  </si>
  <si>
    <t xml:space="preserve">МРН/02/7-Р-АР, МРН/02-Р-АР2, МРН/02/7-Р-АР4 </t>
  </si>
  <si>
    <t xml:space="preserve">МРН/02/8-Р-АР, МРН/02-Р-АР2, МРН/02/8-Р-АР4 </t>
  </si>
  <si>
    <t xml:space="preserve">МРН/02/10-Р-АР, МРН/02-Р-АР2, МРН/02/10-Р-АР4 </t>
  </si>
  <si>
    <t>Фиброцементные панели RAL 2004- 252,54 м2
RAL 2000 - 139,44 м2 
RAL 1023 - 301,92 м2
RAL 1028- 176,22 м2
RAL 8025 - 36,75 м2
Объемы работ, после утверждения концепции по устройству  отделки козырьков будут откорректированы</t>
  </si>
  <si>
    <t>Фиброцементные панели RAL 2004- 258,75 м2
RAL 2000 - 141,66 м2 
RAL 1023 - 172,50 м2
RAL 1028- 94,34 м2
RAL 8025 - 20,90 м2
Объемы работ, после утверждения концепции по устройству  отделки козырьков будут откорректированы</t>
  </si>
  <si>
    <t>Фиброцементные панели RAL 2004- 345,0 м2
RAL 2000 - 181,40 м2 
RAL 1023 - 311,13 м2
RAL 1028- 180,36 м2
RAL 8025 - 54,29 м2
Объемы работ, после утверждения концепции по устройству  отделки козырьков будут откорректированы</t>
  </si>
  <si>
    <t xml:space="preserve">Фиброцементные панели RAL 6018 - 267,05  м2
RAL 1028 - 532,20 м2 
Объемы работ, после утверждения концепции по устройству  отделки козырьков будут откорректированы
</t>
  </si>
  <si>
    <t>№ п/п</t>
  </si>
  <si>
    <t>КОРПУС</t>
  </si>
  <si>
    <t>Стоимость  всего, руб., в т.ч НДС</t>
  </si>
  <si>
    <t>Основные 
материалы</t>
  </si>
  <si>
    <t>ВСЕГО</t>
  </si>
  <si>
    <r>
      <t xml:space="preserve">на выполнение комплекса работ по устройству навесной фасадной системы </t>
    </r>
    <r>
      <rPr>
        <b/>
        <sz val="12"/>
        <color rgb="FFFF0000"/>
        <rFont val="Times New Roman"/>
        <family val="1"/>
        <charset val="204"/>
      </rPr>
      <t>Дом № 6</t>
    </r>
  </si>
  <si>
    <t>подсистема</t>
  </si>
  <si>
    <t>плита</t>
  </si>
  <si>
    <r>
      <t xml:space="preserve">на выполнение комплекса работ по устройству навесной фасадной системы </t>
    </r>
    <r>
      <rPr>
        <b/>
        <sz val="12"/>
        <color rgb="FFFF0000"/>
        <rFont val="Times New Roman"/>
        <family val="1"/>
        <charset val="204"/>
      </rPr>
      <t>Дом № 7</t>
    </r>
  </si>
  <si>
    <r>
      <t xml:space="preserve">на выполнение комплекса работ по устройству навесной фасадной системы </t>
    </r>
    <r>
      <rPr>
        <b/>
        <sz val="12"/>
        <color rgb="FFFF0000"/>
        <rFont val="Times New Roman"/>
        <family val="1"/>
        <charset val="204"/>
      </rPr>
      <t>Дом № 8</t>
    </r>
    <r>
      <rPr>
        <sz val="12"/>
        <rFont val="Times New Roman"/>
        <family val="1"/>
        <charset val="204"/>
      </rPr>
      <t xml:space="preserve"> </t>
    </r>
  </si>
  <si>
    <r>
      <t xml:space="preserve">на выполнение комплекса работ по устройству навесной фасадной системы </t>
    </r>
    <r>
      <rPr>
        <b/>
        <sz val="12"/>
        <color rgb="FFFF0000"/>
        <rFont val="Times New Roman"/>
        <family val="1"/>
        <charset val="204"/>
      </rPr>
      <t>Дом № 10</t>
    </r>
    <r>
      <rPr>
        <sz val="12"/>
        <rFont val="Times New Roman"/>
        <family val="1"/>
        <charset val="204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</si>
</sst>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_р_._-;\-* #,##0.00_р_._-;_-* \-??_р_._-;_-@_-"/>
    <numFmt numFmtId="166" formatCode="_-* #,##0.00&quot;р.&quot;_-;\-* #,##0.00&quot;р.&quot;_-;_-* &quot;-&quot;??&quot;р.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_-* #,##0.00\ _р_._-;\-* #,##0.00\ _р_._-;_-* &quot;-&quot;??\ _р_._-;_-@_-"/>
    <numFmt numFmtId="170" formatCode="#,##0.00_р_.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Calibri"/>
      <family val="2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color rgb="FF000000"/>
      <name val="Calibri"/>
      <family val="2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8"/>
      <name val="Arial"/>
      <family val="2"/>
    </font>
    <font>
      <sz val="12"/>
      <name val="Arial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indexed="64"/>
      </right>
      <top style="thin">
        <color auto="1"/>
      </top>
      <bottom/>
      <diagonal/>
    </border>
    <border>
      <left style="hair">
        <color auto="1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6" fillId="0" borderId="0"/>
    <xf numFmtId="0" fontId="17" fillId="0" borderId="0"/>
    <xf numFmtId="164" fontId="20" fillId="0" borderId="0" applyFont="0" applyFill="0" applyBorder="0" applyAlignment="0" applyProtection="0"/>
    <xf numFmtId="0" fontId="23" fillId="0" borderId="0"/>
    <xf numFmtId="0" fontId="20" fillId="0" borderId="0"/>
    <xf numFmtId="0" fontId="6" fillId="0" borderId="0"/>
    <xf numFmtId="0" fontId="1" fillId="0" borderId="0"/>
    <xf numFmtId="164" fontId="4" fillId="0" borderId="0" applyFont="0" applyFill="0" applyBorder="0" applyAlignment="0" applyProtection="0"/>
    <xf numFmtId="0" fontId="27" fillId="0" borderId="0"/>
    <xf numFmtId="0" fontId="26" fillId="0" borderId="0"/>
    <xf numFmtId="0" fontId="27" fillId="0" borderId="0"/>
    <xf numFmtId="167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1" fillId="0" borderId="0"/>
    <xf numFmtId="9" fontId="20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164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164" fontId="20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8" fillId="0" borderId="0"/>
    <xf numFmtId="164" fontId="6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2" fillId="0" borderId="0" xfId="0" applyFont="1" applyFill="1" applyBorder="1"/>
    <xf numFmtId="4" fontId="11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9" fillId="0" borderId="0" xfId="0" applyFont="1"/>
    <xf numFmtId="49" fontId="14" fillId="0" borderId="0" xfId="0" applyNumberFormat="1" applyFont="1"/>
    <xf numFmtId="0" fontId="3" fillId="0" borderId="0" xfId="0" applyFont="1"/>
    <xf numFmtId="0" fontId="14" fillId="0" borderId="0" xfId="0" applyFont="1"/>
    <xf numFmtId="0" fontId="16" fillId="0" borderId="0" xfId="0" applyFont="1"/>
    <xf numFmtId="0" fontId="8" fillId="0" borderId="0" xfId="0" applyFont="1"/>
    <xf numFmtId="0" fontId="9" fillId="0" borderId="0" xfId="0" applyFont="1" applyFill="1"/>
    <xf numFmtId="0" fontId="15" fillId="0" borderId="0" xfId="0" applyFont="1"/>
    <xf numFmtId="0" fontId="14" fillId="0" borderId="0" xfId="0" applyFont="1" applyAlignment="1">
      <alignment vertical="center"/>
    </xf>
    <xf numFmtId="0" fontId="18" fillId="0" borderId="0" xfId="0" applyFont="1" applyFill="1" applyBorder="1" applyAlignment="1"/>
    <xf numFmtId="2" fontId="5" fillId="0" borderId="0" xfId="5" applyNumberFormat="1" applyFont="1" applyFill="1" applyBorder="1" applyAlignment="1"/>
    <xf numFmtId="0" fontId="5" fillId="0" borderId="0" xfId="0" applyFont="1" applyFill="1" applyBorder="1" applyAlignment="1">
      <alignment horizontal="left" wrapText="1" shrinkToFit="1"/>
    </xf>
    <xf numFmtId="164" fontId="19" fillId="0" borderId="0" xfId="5" applyFont="1" applyFill="1" applyBorder="1" applyAlignment="1">
      <alignment vertical="center" shrinkToFit="1"/>
    </xf>
    <xf numFmtId="2" fontId="22" fillId="0" borderId="0" xfId="0" applyNumberFormat="1" applyFont="1" applyFill="1" applyBorder="1" applyAlignment="1"/>
    <xf numFmtId="4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19" fillId="0" borderId="0" xfId="0" applyFont="1" applyFill="1" applyBorder="1"/>
    <xf numFmtId="164" fontId="19" fillId="0" borderId="0" xfId="5" applyNumberFormat="1" applyFont="1" applyFill="1" applyBorder="1"/>
    <xf numFmtId="4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vertical="center"/>
    </xf>
    <xf numFmtId="0" fontId="14" fillId="0" borderId="0" xfId="0" applyFont="1" applyAlignment="1">
      <alignment horizontal="right" vertical="center"/>
    </xf>
    <xf numFmtId="49" fontId="9" fillId="0" borderId="0" xfId="0" applyNumberFormat="1" applyFont="1"/>
    <xf numFmtId="0" fontId="2" fillId="0" borderId="0" xfId="0" applyFont="1"/>
    <xf numFmtId="0" fontId="24" fillId="0" borderId="0" xfId="0" applyFont="1"/>
    <xf numFmtId="0" fontId="12" fillId="0" borderId="0" xfId="0" applyFont="1" applyAlignment="1">
      <alignment vertical="center"/>
    </xf>
    <xf numFmtId="164" fontId="21" fillId="0" borderId="0" xfId="5" applyFont="1" applyFill="1" applyBorder="1" applyAlignment="1">
      <alignment vertical="center" shrinkToFit="1"/>
    </xf>
    <xf numFmtId="0" fontId="13" fillId="0" borderId="0" xfId="0" applyFont="1"/>
    <xf numFmtId="0" fontId="8" fillId="0" borderId="0" xfId="0" applyFont="1" applyFill="1" applyBorder="1" applyAlignment="1"/>
    <xf numFmtId="4" fontId="2" fillId="0" borderId="1" xfId="4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 applyProtection="1">
      <alignment horizontal="center" vertical="center" wrapText="1"/>
    </xf>
    <xf numFmtId="0" fontId="7" fillId="5" borderId="7" xfId="4" applyFont="1" applyFill="1" applyBorder="1" applyAlignment="1">
      <alignment horizontal="center" vertical="center" wrapText="1"/>
    </xf>
    <xf numFmtId="0" fontId="7" fillId="5" borderId="1" xfId="4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3" fillId="5" borderId="1" xfId="4" applyFont="1" applyFill="1" applyBorder="1" applyAlignment="1">
      <alignment horizontal="center" vertical="center" wrapText="1"/>
    </xf>
    <xf numFmtId="4" fontId="7" fillId="5" borderId="1" xfId="4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9" fillId="5" borderId="7" xfId="0" applyFont="1" applyFill="1" applyBorder="1"/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 indent="5"/>
    </xf>
    <xf numFmtId="1" fontId="8" fillId="5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 wrapText="1"/>
    </xf>
    <xf numFmtId="0" fontId="9" fillId="0" borderId="8" xfId="0" applyFont="1" applyBorder="1"/>
    <xf numFmtId="0" fontId="9" fillId="0" borderId="9" xfId="0" applyFont="1" applyBorder="1"/>
    <xf numFmtId="0" fontId="10" fillId="4" borderId="9" xfId="0" applyFont="1" applyFill="1" applyBorder="1" applyAlignment="1">
      <alignment horizontal="left" vertical="center" wrapText="1" indent="5"/>
    </xf>
    <xf numFmtId="0" fontId="3" fillId="0" borderId="9" xfId="0" applyFont="1" applyBorder="1"/>
    <xf numFmtId="4" fontId="9" fillId="0" borderId="9" xfId="0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center" vertical="center"/>
    </xf>
    <xf numFmtId="4" fontId="9" fillId="0" borderId="9" xfId="0" applyNumberFormat="1" applyFont="1" applyBorder="1"/>
    <xf numFmtId="0" fontId="8" fillId="5" borderId="11" xfId="0" applyFont="1" applyFill="1" applyBorder="1" applyAlignment="1">
      <alignment horizontal="center" vertical="center"/>
    </xf>
    <xf numFmtId="4" fontId="7" fillId="5" borderId="11" xfId="1" applyNumberFormat="1" applyFont="1" applyFill="1" applyBorder="1" applyAlignment="1">
      <alignment vertical="center" wrapText="1"/>
    </xf>
    <xf numFmtId="4" fontId="10" fillId="4" borderId="12" xfId="1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4" fillId="3" borderId="1" xfId="0" applyFont="1" applyFill="1" applyBorder="1"/>
    <xf numFmtId="4" fontId="19" fillId="2" borderId="1" xfId="0" applyNumberFormat="1" applyFont="1" applyFill="1" applyBorder="1" applyAlignment="1" applyProtection="1">
      <alignment horizontal="center" vertical="top" wrapText="1"/>
      <protection locked="0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/>
    <xf numFmtId="0" fontId="14" fillId="0" borderId="13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top" wrapText="1" shrinkToFit="1"/>
    </xf>
    <xf numFmtId="170" fontId="10" fillId="0" borderId="27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top" wrapText="1"/>
    </xf>
    <xf numFmtId="0" fontId="30" fillId="0" borderId="0" xfId="18" applyFont="1" applyFill="1" applyAlignment="1">
      <alignment horizontal="center" vertical="center"/>
    </xf>
    <xf numFmtId="0" fontId="30" fillId="0" borderId="27" xfId="18" applyFont="1" applyFill="1" applyBorder="1" applyAlignment="1">
      <alignment horizontal="center" vertical="center" wrapText="1"/>
    </xf>
    <xf numFmtId="4" fontId="30" fillId="0" borderId="27" xfId="18" applyNumberFormat="1" applyFont="1" applyFill="1" applyBorder="1" applyAlignment="1">
      <alignment horizontal="center" vertical="center" wrapText="1"/>
    </xf>
    <xf numFmtId="0" fontId="14" fillId="0" borderId="27" xfId="26" applyFont="1" applyBorder="1" applyAlignment="1">
      <alignment horizontal="center"/>
    </xf>
    <xf numFmtId="4" fontId="14" fillId="0" borderId="27" xfId="26" applyNumberFormat="1" applyFont="1" applyBorder="1" applyAlignment="1">
      <alignment horizontal="center"/>
    </xf>
    <xf numFmtId="4" fontId="1" fillId="0" borderId="0" xfId="26" applyNumberFormat="1"/>
    <xf numFmtId="0" fontId="1" fillId="0" borderId="0" xfId="26"/>
    <xf numFmtId="0" fontId="31" fillId="0" borderId="27" xfId="26" applyFont="1" applyBorder="1"/>
    <xf numFmtId="4" fontId="31" fillId="0" borderId="27" xfId="26" applyNumberFormat="1" applyFont="1" applyBorder="1" applyAlignment="1">
      <alignment horizontal="center"/>
    </xf>
    <xf numFmtId="0" fontId="0" fillId="0" borderId="0" xfId="26" applyFont="1"/>
    <xf numFmtId="4" fontId="2" fillId="2" borderId="27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22" xfId="4" applyFont="1" applyFill="1" applyBorder="1" applyAlignment="1">
      <alignment horizontal="center" vertical="center" wrapText="1"/>
    </xf>
    <xf numFmtId="0" fontId="2" fillId="0" borderId="23" xfId="4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5" fontId="2" fillId="0" borderId="19" xfId="1" applyNumberFormat="1" applyFont="1" applyFill="1" applyBorder="1" applyAlignment="1" applyProtection="1">
      <alignment horizontal="center" vertical="center" wrapText="1"/>
    </xf>
    <xf numFmtId="165" fontId="2" fillId="0" borderId="20" xfId="1" applyNumberFormat="1" applyFont="1" applyFill="1" applyBorder="1" applyAlignment="1" applyProtection="1">
      <alignment horizontal="center" vertical="center" wrapText="1"/>
    </xf>
    <xf numFmtId="165" fontId="2" fillId="0" borderId="21" xfId="1" applyNumberFormat="1" applyFont="1" applyFill="1" applyBorder="1" applyAlignment="1" applyProtection="1">
      <alignment horizontal="center" vertical="center" wrapText="1"/>
    </xf>
    <xf numFmtId="49" fontId="2" fillId="0" borderId="24" xfId="4" applyNumberFormat="1" applyFont="1" applyFill="1" applyBorder="1" applyAlignment="1">
      <alignment horizontal="center" vertical="center" wrapText="1"/>
    </xf>
    <xf numFmtId="49" fontId="2" fillId="0" borderId="25" xfId="4" applyNumberFormat="1" applyFont="1" applyFill="1" applyBorder="1" applyAlignment="1">
      <alignment horizontal="center" vertical="center" wrapText="1"/>
    </xf>
    <xf numFmtId="4" fontId="2" fillId="0" borderId="19" xfId="4" applyNumberFormat="1" applyFont="1" applyFill="1" applyBorder="1" applyAlignment="1">
      <alignment horizontal="center" vertical="center" wrapText="1"/>
    </xf>
    <xf numFmtId="4" fontId="2" fillId="0" borderId="20" xfId="4" applyNumberFormat="1" applyFont="1" applyFill="1" applyBorder="1" applyAlignment="1">
      <alignment horizontal="center" vertical="center" wrapText="1"/>
    </xf>
    <xf numFmtId="4" fontId="2" fillId="0" borderId="21" xfId="4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9" fontId="2" fillId="0" borderId="5" xfId="4" applyNumberFormat="1" applyFont="1" applyFill="1" applyBorder="1" applyAlignment="1">
      <alignment horizontal="center" vertical="center" wrapText="1"/>
    </xf>
    <xf numFmtId="49" fontId="2" fillId="0" borderId="7" xfId="4" applyNumberFormat="1" applyFont="1" applyFill="1" applyBorder="1" applyAlignment="1">
      <alignment horizontal="center" vertical="center" wrapText="1"/>
    </xf>
    <xf numFmtId="0" fontId="2" fillId="0" borderId="6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9" fillId="0" borderId="6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49" fontId="30" fillId="0" borderId="27" xfId="18" applyNumberFormat="1" applyFont="1" applyFill="1" applyBorder="1" applyAlignment="1">
      <alignment horizontal="center" vertical="center" wrapText="1"/>
    </xf>
    <xf numFmtId="0" fontId="30" fillId="0" borderId="27" xfId="18" applyFont="1" applyFill="1" applyBorder="1" applyAlignment="1">
      <alignment horizontal="center" vertical="center"/>
    </xf>
    <xf numFmtId="4" fontId="30" fillId="0" borderId="27" xfId="5" applyNumberFormat="1" applyFont="1" applyFill="1" applyBorder="1" applyAlignment="1">
      <alignment horizontal="center" vertical="center"/>
    </xf>
  </cellXfs>
  <cellStyles count="50">
    <cellStyle name="Excel Built-in Normal" xfId="4"/>
    <cellStyle name="Normal_Sheet1" xfId="3"/>
    <cellStyle name="TableStyleLight1" xfId="6"/>
    <cellStyle name="Гиперссылка 2" xfId="46"/>
    <cellStyle name="Денежный 2" xfId="14"/>
    <cellStyle name="Денежный 3" xfId="23"/>
    <cellStyle name="Обычный" xfId="0" builtinId="0"/>
    <cellStyle name="Обычный 2" xfId="7"/>
    <cellStyle name="Обычный 2 2" xfId="26"/>
    <cellStyle name="Обычный 2 2 2" xfId="30"/>
    <cellStyle name="Обычный 2 3" xfId="32"/>
    <cellStyle name="Обычный 2 4" xfId="16"/>
    <cellStyle name="Обычный 3" xfId="18"/>
    <cellStyle name="Обычный 3 2" xfId="8"/>
    <cellStyle name="Обычный 3 3 2" xfId="20"/>
    <cellStyle name="Обычный 4" xfId="11"/>
    <cellStyle name="Обычный 4 2" xfId="43"/>
    <cellStyle name="Обычный 5" xfId="12"/>
    <cellStyle name="Обычный 5 2" xfId="39"/>
    <cellStyle name="Обычный 6" xfId="13"/>
    <cellStyle name="Обычный 8 2 7" xfId="47"/>
    <cellStyle name="Обычный 9" xfId="9"/>
    <cellStyle name="Обычный 9 10" xfId="49"/>
    <cellStyle name="Процентный 2" xfId="21"/>
    <cellStyle name="Финансовый" xfId="1" builtinId="3"/>
    <cellStyle name="Финансовый 12" xfId="48"/>
    <cellStyle name="Финансовый 2" xfId="5"/>
    <cellStyle name="Финансовый 2 2" xfId="24"/>
    <cellStyle name="Финансовый 2 2 2" xfId="29"/>
    <cellStyle name="Финансовый 2 2 3" xfId="36"/>
    <cellStyle name="Финансовый 2 2 4" xfId="42"/>
    <cellStyle name="Финансовый 2 3" xfId="33"/>
    <cellStyle name="Финансовый 2 4" xfId="40"/>
    <cellStyle name="Финансовый 2 5" xfId="25"/>
    <cellStyle name="Финансовый 2 6" xfId="15"/>
    <cellStyle name="Финансовый 3" xfId="2"/>
    <cellStyle name="Финансовый 3 2" xfId="10"/>
    <cellStyle name="Финансовый 3 2 2" xfId="38"/>
    <cellStyle name="Финансовый 3 3" xfId="35"/>
    <cellStyle name="Финансовый 3 4" xfId="45"/>
    <cellStyle name="Финансовый 3 5" xfId="28"/>
    <cellStyle name="Финансовый 3 6" xfId="19"/>
    <cellStyle name="Финансовый 4" xfId="31"/>
    <cellStyle name="Финансовый 4 2" xfId="37"/>
    <cellStyle name="Финансовый 4 3" xfId="44"/>
    <cellStyle name="Финансовый 5" xfId="27"/>
    <cellStyle name="Финансовый 6" xfId="34"/>
    <cellStyle name="Финансовый 7" xfId="41"/>
    <cellStyle name="Финансовый 8" xfId="22"/>
    <cellStyle name="Финансовый 9" xfId="17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1"/>
  <sheetViews>
    <sheetView view="pageBreakPreview" zoomScale="70" zoomScaleNormal="70" zoomScaleSheetLayoutView="70" workbookViewId="0">
      <selection activeCell="I16" sqref="I16"/>
    </sheetView>
  </sheetViews>
  <sheetFormatPr defaultRowHeight="14.4" x14ac:dyDescent="0.3"/>
  <cols>
    <col min="1" max="1" width="12.109375" bestFit="1" customWidth="1"/>
    <col min="2" max="2" width="12.88671875" customWidth="1"/>
    <col min="3" max="3" width="41.44140625" customWidth="1"/>
    <col min="5" max="5" width="10.6640625" style="30" customWidth="1"/>
    <col min="6" max="6" width="18.44140625" customWidth="1"/>
    <col min="7" max="7" width="17.6640625" customWidth="1"/>
    <col min="8" max="8" width="16.5546875" customWidth="1"/>
    <col min="9" max="9" width="12.33203125" customWidth="1"/>
    <col min="10" max="10" width="14.5546875" customWidth="1"/>
    <col min="11" max="12" width="15.33203125" customWidth="1"/>
    <col min="13" max="13" width="28.5546875" customWidth="1"/>
  </cols>
  <sheetData>
    <row r="1" spans="1:13" s="8" customFormat="1" ht="15.75" customHeight="1" x14ac:dyDescent="0.3">
      <c r="A1" s="92" t="s">
        <v>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s="8" customFormat="1" ht="45" customHeight="1" x14ac:dyDescent="0.3">
      <c r="A2" s="106" t="s">
        <v>43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s="8" customFormat="1" ht="15.6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s="1" customFormat="1" ht="15.75" customHeight="1" x14ac:dyDescent="0.3">
      <c r="A4" s="101" t="s">
        <v>22</v>
      </c>
      <c r="B4" s="102"/>
      <c r="C4" s="102"/>
      <c r="D4" s="102"/>
      <c r="E4" s="102"/>
      <c r="F4" s="102"/>
      <c r="G4" s="102"/>
      <c r="H4" s="107"/>
      <c r="I4" s="101" t="s">
        <v>30</v>
      </c>
      <c r="J4" s="102"/>
      <c r="K4" s="102"/>
      <c r="L4" s="102"/>
      <c r="M4" s="103"/>
    </row>
    <row r="5" spans="1:13" s="9" customFormat="1" ht="35.25" customHeight="1" x14ac:dyDescent="0.3">
      <c r="A5" s="96" t="s">
        <v>10</v>
      </c>
      <c r="B5" s="90" t="s">
        <v>0</v>
      </c>
      <c r="C5" s="90" t="s">
        <v>1</v>
      </c>
      <c r="D5" s="90" t="s">
        <v>2</v>
      </c>
      <c r="E5" s="90" t="s">
        <v>18</v>
      </c>
      <c r="F5" s="90" t="s">
        <v>3</v>
      </c>
      <c r="G5" s="98" t="s">
        <v>27</v>
      </c>
      <c r="H5" s="99"/>
      <c r="I5" s="100"/>
      <c r="J5" s="93" t="s">
        <v>28</v>
      </c>
      <c r="K5" s="94"/>
      <c r="L5" s="95"/>
      <c r="M5" s="88" t="s">
        <v>11</v>
      </c>
    </row>
    <row r="6" spans="1:13" s="9" customFormat="1" ht="52.5" customHeight="1" x14ac:dyDescent="0.3">
      <c r="A6" s="97"/>
      <c r="B6" s="91"/>
      <c r="C6" s="91"/>
      <c r="D6" s="91"/>
      <c r="E6" s="91"/>
      <c r="F6" s="91"/>
      <c r="G6" s="32" t="s">
        <v>44</v>
      </c>
      <c r="H6" s="32" t="s">
        <v>45</v>
      </c>
      <c r="I6" s="32" t="s">
        <v>6</v>
      </c>
      <c r="J6" s="32" t="s">
        <v>4</v>
      </c>
      <c r="K6" s="33" t="s">
        <v>5</v>
      </c>
      <c r="L6" s="32" t="s">
        <v>6</v>
      </c>
      <c r="M6" s="89"/>
    </row>
    <row r="7" spans="1:13" s="9" customFormat="1" ht="17.399999999999999" x14ac:dyDescent="0.3">
      <c r="A7" s="34">
        <v>1</v>
      </c>
      <c r="B7" s="35"/>
      <c r="C7" s="36" t="s">
        <v>19</v>
      </c>
      <c r="D7" s="35"/>
      <c r="E7" s="37"/>
      <c r="F7" s="38"/>
      <c r="G7" s="38"/>
      <c r="H7" s="38"/>
      <c r="I7" s="38"/>
      <c r="J7" s="38">
        <f>J8</f>
        <v>0</v>
      </c>
      <c r="K7" s="38">
        <f t="shared" ref="K7:L7" si="0">K8</f>
        <v>0</v>
      </c>
      <c r="L7" s="38">
        <f t="shared" si="0"/>
        <v>0</v>
      </c>
      <c r="M7" s="61"/>
    </row>
    <row r="8" spans="1:13" s="10" customFormat="1" ht="180.75" customHeight="1" x14ac:dyDescent="0.3">
      <c r="A8" s="39" t="s">
        <v>21</v>
      </c>
      <c r="B8" s="40"/>
      <c r="C8" s="41" t="s">
        <v>29</v>
      </c>
      <c r="D8" s="42" t="s">
        <v>7</v>
      </c>
      <c r="E8" s="43"/>
      <c r="F8" s="58">
        <f>252.54+139.44+301.92+176.22+36.75</f>
        <v>906.87</v>
      </c>
      <c r="G8" s="84"/>
      <c r="H8" s="84"/>
      <c r="I8" s="67">
        <f>G8+H8</f>
        <v>0</v>
      </c>
      <c r="J8" s="44">
        <f>G8*F8</f>
        <v>0</v>
      </c>
      <c r="K8" s="44">
        <f>H8*F8</f>
        <v>0</v>
      </c>
      <c r="L8" s="44">
        <f>J8+K8</f>
        <v>0</v>
      </c>
      <c r="M8" s="73" t="s">
        <v>34</v>
      </c>
    </row>
    <row r="9" spans="1:13" s="4" customFormat="1" ht="15.6" x14ac:dyDescent="0.3">
      <c r="A9" s="45"/>
      <c r="B9" s="46" t="s">
        <v>20</v>
      </c>
      <c r="C9" s="47" t="s">
        <v>8</v>
      </c>
      <c r="D9" s="48"/>
      <c r="E9" s="49"/>
      <c r="F9" s="59"/>
      <c r="G9" s="50"/>
      <c r="H9" s="50"/>
      <c r="I9" s="51"/>
      <c r="J9" s="59">
        <f>J8</f>
        <v>0</v>
      </c>
      <c r="K9" s="59">
        <f t="shared" ref="K9:L9" si="1">K8</f>
        <v>0</v>
      </c>
      <c r="L9" s="59">
        <f t="shared" si="1"/>
        <v>0</v>
      </c>
      <c r="M9" s="62"/>
    </row>
    <row r="10" spans="1:13" s="4" customFormat="1" ht="15.6" x14ac:dyDescent="0.3">
      <c r="A10" s="52"/>
      <c r="B10" s="53"/>
      <c r="C10" s="54" t="s">
        <v>26</v>
      </c>
      <c r="D10" s="53"/>
      <c r="E10" s="55"/>
      <c r="F10" s="60"/>
      <c r="G10" s="56"/>
      <c r="H10" s="56"/>
      <c r="I10" s="56"/>
      <c r="J10" s="57"/>
      <c r="K10" s="57"/>
      <c r="L10" s="72">
        <f>L9/1.2*0.2</f>
        <v>0</v>
      </c>
      <c r="M10" s="63"/>
    </row>
    <row r="11" spans="1:13" s="8" customFormat="1" ht="15.6" x14ac:dyDescent="0.3">
      <c r="E11" s="27"/>
    </row>
    <row r="12" spans="1:13" s="8" customFormat="1" ht="15.6" x14ac:dyDescent="0.3">
      <c r="C12" s="105" t="s">
        <v>23</v>
      </c>
      <c r="D12" s="105"/>
      <c r="E12" s="105"/>
      <c r="F12" s="105"/>
      <c r="G12" s="105"/>
      <c r="H12" s="105"/>
      <c r="I12" s="105"/>
      <c r="J12" s="105"/>
      <c r="K12" s="105"/>
      <c r="L12" s="105"/>
      <c r="M12" s="105"/>
    </row>
    <row r="13" spans="1:13" s="8" customFormat="1" ht="66" customHeight="1" x14ac:dyDescent="0.3">
      <c r="C13" s="104" t="s">
        <v>24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4"/>
    </row>
    <row r="14" spans="1:13" s="8" customFormat="1" ht="24" customHeight="1" x14ac:dyDescent="0.3">
      <c r="C14" s="105" t="s">
        <v>25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</row>
    <row r="15" spans="1:13" s="8" customFormat="1" ht="15.6" x14ac:dyDescent="0.3">
      <c r="E15" s="27"/>
    </row>
    <row r="16" spans="1:13" s="7" customFormat="1" ht="13.8" x14ac:dyDescent="0.25">
      <c r="A16" s="5"/>
      <c r="E16" s="3"/>
      <c r="F16" s="11"/>
    </row>
    <row r="17" spans="1:13" s="7" customFormat="1" ht="13.8" x14ac:dyDescent="0.25">
      <c r="A17" s="5"/>
      <c r="E17" s="3"/>
      <c r="F17" s="11"/>
    </row>
    <row r="18" spans="1:13" s="4" customFormat="1" ht="15.6" x14ac:dyDescent="0.3">
      <c r="A18" s="25"/>
      <c r="C18" s="31" t="s">
        <v>14</v>
      </c>
      <c r="E18" s="6"/>
      <c r="F18" s="26"/>
    </row>
    <row r="19" spans="1:13" s="4" customFormat="1" ht="15.6" x14ac:dyDescent="0.3">
      <c r="A19" s="25"/>
      <c r="E19" s="6"/>
      <c r="F19" s="26"/>
    </row>
    <row r="20" spans="1:13" s="7" customFormat="1" ht="20.25" customHeight="1" x14ac:dyDescent="0.35">
      <c r="A20" s="5"/>
      <c r="C20" s="15"/>
      <c r="D20" s="16"/>
      <c r="E20" s="29"/>
      <c r="F20" s="17"/>
      <c r="G20" s="18"/>
      <c r="H20" s="13"/>
      <c r="I20" s="13"/>
      <c r="J20" s="14"/>
      <c r="K20" s="14"/>
      <c r="L20" s="14"/>
      <c r="M20" s="19"/>
    </row>
    <row r="21" spans="1:13" s="7" customFormat="1" ht="36" x14ac:dyDescent="0.35">
      <c r="A21" s="5"/>
      <c r="C21" s="22" t="s">
        <v>15</v>
      </c>
      <c r="D21" s="85" t="s">
        <v>16</v>
      </c>
      <c r="E21" s="86"/>
      <c r="F21" s="86"/>
      <c r="G21" s="23"/>
      <c r="H21" s="87"/>
      <c r="I21" s="87"/>
      <c r="J21" s="21"/>
      <c r="K21" s="21"/>
      <c r="L21" s="21"/>
      <c r="M21" s="20"/>
    </row>
    <row r="22" spans="1:13" s="7" customFormat="1" ht="26.25" customHeight="1" x14ac:dyDescent="0.25">
      <c r="A22" s="5"/>
      <c r="C22" s="24" t="s">
        <v>17</v>
      </c>
      <c r="E22" s="3"/>
    </row>
    <row r="23" spans="1:13" s="7" customFormat="1" ht="13.8" x14ac:dyDescent="0.25">
      <c r="A23" s="5"/>
      <c r="E23" s="3"/>
      <c r="F23" s="11"/>
    </row>
    <row r="24" spans="1:13" s="7" customFormat="1" ht="13.8" x14ac:dyDescent="0.25">
      <c r="A24" s="5"/>
      <c r="E24" s="3"/>
      <c r="F24" s="11"/>
    </row>
    <row r="25" spans="1:13" s="7" customFormat="1" ht="13.8" x14ac:dyDescent="0.25">
      <c r="A25" s="5"/>
      <c r="E25" s="3"/>
      <c r="F25" s="11"/>
    </row>
    <row r="26" spans="1:13" s="7" customFormat="1" ht="13.8" x14ac:dyDescent="0.25">
      <c r="A26" s="5"/>
      <c r="E26" s="3"/>
      <c r="F26" s="11"/>
    </row>
    <row r="27" spans="1:13" s="7" customFormat="1" ht="13.8" x14ac:dyDescent="0.25">
      <c r="A27" s="5"/>
      <c r="E27" s="3"/>
      <c r="F27" s="11"/>
    </row>
    <row r="28" spans="1:13" s="7" customFormat="1" ht="13.8" x14ac:dyDescent="0.25">
      <c r="A28" s="5"/>
      <c r="E28" s="3"/>
      <c r="F28" s="11"/>
    </row>
    <row r="29" spans="1:13" s="7" customFormat="1" ht="13.8" x14ac:dyDescent="0.25">
      <c r="A29" s="5"/>
      <c r="E29" s="3"/>
      <c r="F29" s="11"/>
    </row>
    <row r="30" spans="1:13" s="7" customFormat="1" ht="13.8" x14ac:dyDescent="0.25">
      <c r="A30" s="5"/>
      <c r="E30" s="3"/>
      <c r="F30" s="11"/>
    </row>
    <row r="31" spans="1:13" s="7" customFormat="1" ht="13.8" x14ac:dyDescent="0.25">
      <c r="A31" s="5"/>
      <c r="E31" s="3"/>
      <c r="F31" s="11"/>
    </row>
    <row r="32" spans="1:13" s="7" customFormat="1" ht="13.8" x14ac:dyDescent="0.25">
      <c r="A32" s="5"/>
      <c r="E32" s="3"/>
      <c r="F32" s="11"/>
    </row>
    <row r="33" spans="1:6" s="7" customFormat="1" ht="13.8" x14ac:dyDescent="0.25">
      <c r="A33" s="5"/>
      <c r="E33" s="3"/>
      <c r="F33" s="11"/>
    </row>
    <row r="34" spans="1:6" s="7" customFormat="1" ht="13.8" x14ac:dyDescent="0.25">
      <c r="A34" s="5"/>
      <c r="E34" s="3"/>
      <c r="F34" s="11"/>
    </row>
    <row r="35" spans="1:6" s="7" customFormat="1" ht="13.8" x14ac:dyDescent="0.25">
      <c r="A35" s="5"/>
      <c r="E35" s="3"/>
      <c r="F35" s="11"/>
    </row>
    <row r="36" spans="1:6" s="7" customFormat="1" ht="13.8" x14ac:dyDescent="0.25">
      <c r="A36" s="5"/>
      <c r="E36" s="3"/>
      <c r="F36" s="11"/>
    </row>
    <row r="37" spans="1:6" s="7" customFormat="1" ht="13.8" x14ac:dyDescent="0.25">
      <c r="A37" s="5"/>
      <c r="E37" s="3"/>
      <c r="F37" s="11"/>
    </row>
    <row r="38" spans="1:6" s="7" customFormat="1" ht="13.8" x14ac:dyDescent="0.25">
      <c r="A38" s="5"/>
      <c r="E38" s="3"/>
      <c r="F38" s="11"/>
    </row>
    <row r="39" spans="1:6" s="7" customFormat="1" ht="13.8" x14ac:dyDescent="0.25">
      <c r="A39" s="5"/>
      <c r="E39" s="3"/>
      <c r="F39" s="11"/>
    </row>
    <row r="40" spans="1:6" s="7" customFormat="1" ht="13.8" x14ac:dyDescent="0.25">
      <c r="A40" s="5"/>
      <c r="E40" s="3"/>
      <c r="F40" s="11"/>
    </row>
    <row r="41" spans="1:6" s="7" customFormat="1" ht="13.8" x14ac:dyDescent="0.25">
      <c r="A41" s="5"/>
      <c r="E41" s="3"/>
      <c r="F41" s="11"/>
    </row>
    <row r="42" spans="1:6" s="7" customFormat="1" ht="13.8" x14ac:dyDescent="0.25">
      <c r="A42" s="5"/>
      <c r="E42" s="3"/>
      <c r="F42" s="11"/>
    </row>
    <row r="43" spans="1:6" s="7" customFormat="1" ht="13.8" x14ac:dyDescent="0.25">
      <c r="A43" s="5"/>
      <c r="E43" s="3"/>
      <c r="F43" s="11"/>
    </row>
    <row r="44" spans="1:6" s="7" customFormat="1" ht="13.8" x14ac:dyDescent="0.25">
      <c r="A44" s="5"/>
      <c r="E44" s="3"/>
      <c r="F44" s="11"/>
    </row>
    <row r="45" spans="1:6" s="7" customFormat="1" ht="13.8" x14ac:dyDescent="0.25">
      <c r="A45" s="5"/>
      <c r="E45" s="3"/>
      <c r="F45" s="11"/>
    </row>
    <row r="46" spans="1:6" s="7" customFormat="1" ht="13.8" x14ac:dyDescent="0.25">
      <c r="A46" s="5"/>
      <c r="E46" s="3"/>
      <c r="F46" s="11"/>
    </row>
    <row r="47" spans="1:6" s="7" customFormat="1" ht="13.8" x14ac:dyDescent="0.25">
      <c r="A47" s="5"/>
      <c r="E47" s="3"/>
      <c r="F47" s="11"/>
    </row>
    <row r="48" spans="1:6" s="7" customFormat="1" ht="13.8" x14ac:dyDescent="0.25">
      <c r="A48" s="5"/>
      <c r="E48" s="3"/>
      <c r="F48" s="11"/>
    </row>
    <row r="49" spans="1:6" s="7" customFormat="1" ht="13.8" x14ac:dyDescent="0.25">
      <c r="A49" s="5"/>
      <c r="E49" s="3"/>
      <c r="F49" s="11"/>
    </row>
    <row r="50" spans="1:6" s="7" customFormat="1" ht="13.8" x14ac:dyDescent="0.25">
      <c r="A50" s="5"/>
      <c r="E50" s="3"/>
      <c r="F50" s="11"/>
    </row>
    <row r="51" spans="1:6" s="7" customFormat="1" ht="13.8" x14ac:dyDescent="0.25">
      <c r="A51" s="5"/>
      <c r="E51" s="3"/>
      <c r="F51" s="11"/>
    </row>
  </sheetData>
  <mergeCells count="18">
    <mergeCell ref="C13:M13"/>
    <mergeCell ref="C14:M14"/>
    <mergeCell ref="C12:M12"/>
    <mergeCell ref="A2:M2"/>
    <mergeCell ref="A4:H4"/>
    <mergeCell ref="A1:M1"/>
    <mergeCell ref="J5:L5"/>
    <mergeCell ref="A5:A6"/>
    <mergeCell ref="B5:B6"/>
    <mergeCell ref="C5:C6"/>
    <mergeCell ref="G5:I5"/>
    <mergeCell ref="I4:M4"/>
    <mergeCell ref="D21:F21"/>
    <mergeCell ref="H21:I21"/>
    <mergeCell ref="M5:M6"/>
    <mergeCell ref="F5:F6"/>
    <mergeCell ref="D5:D6"/>
    <mergeCell ref="E5:E6"/>
  </mergeCells>
  <pageMargins left="0.51181102362204722" right="0.11811023622047245" top="0.35433070866141736" bottom="0.15748031496062992" header="0.31496062992125984" footer="0.31496062992125984"/>
  <pageSetup scale="50" fitToHeight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view="pageBreakPreview" zoomScale="70" zoomScaleNormal="70" zoomScaleSheetLayoutView="70" workbookViewId="0">
      <selection activeCell="J15" sqref="J15"/>
    </sheetView>
  </sheetViews>
  <sheetFormatPr defaultRowHeight="14.4" x14ac:dyDescent="0.3"/>
  <cols>
    <col min="1" max="1" width="12.109375" bestFit="1" customWidth="1"/>
    <col min="2" max="2" width="12.88671875" customWidth="1"/>
    <col min="3" max="3" width="38.5546875" customWidth="1"/>
    <col min="5" max="5" width="9.44140625" style="30" customWidth="1"/>
    <col min="6" max="6" width="18.44140625" customWidth="1"/>
    <col min="7" max="7" width="17.6640625" customWidth="1"/>
    <col min="8" max="8" width="16.5546875" customWidth="1"/>
    <col min="9" max="9" width="12.33203125" customWidth="1"/>
    <col min="10" max="10" width="14.5546875" customWidth="1"/>
    <col min="11" max="11" width="14.88671875" customWidth="1"/>
    <col min="12" max="12" width="15.33203125" customWidth="1"/>
    <col min="13" max="13" width="27.88671875" customWidth="1"/>
  </cols>
  <sheetData>
    <row r="1" spans="1:13" s="8" customFormat="1" ht="15.6" x14ac:dyDescent="0.3">
      <c r="A1" s="92" t="s">
        <v>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s="8" customFormat="1" ht="32.25" customHeight="1" x14ac:dyDescent="0.3">
      <c r="A2" s="106" t="s">
        <v>46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s="8" customFormat="1" ht="15.6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s="1" customFormat="1" ht="26.25" customHeight="1" x14ac:dyDescent="0.3">
      <c r="A4" s="116" t="s">
        <v>22</v>
      </c>
      <c r="B4" s="116"/>
      <c r="C4" s="116"/>
      <c r="D4" s="116"/>
      <c r="E4" s="116"/>
      <c r="F4" s="116"/>
      <c r="G4" s="116"/>
      <c r="H4" s="116"/>
      <c r="I4" s="101" t="s">
        <v>31</v>
      </c>
      <c r="J4" s="102"/>
      <c r="K4" s="102"/>
      <c r="L4" s="102"/>
      <c r="M4" s="103"/>
    </row>
    <row r="5" spans="1:13" s="9" customFormat="1" ht="35.25" customHeight="1" x14ac:dyDescent="0.3">
      <c r="A5" s="110" t="s">
        <v>10</v>
      </c>
      <c r="B5" s="112" t="s">
        <v>0</v>
      </c>
      <c r="C5" s="112" t="s">
        <v>1</v>
      </c>
      <c r="D5" s="112" t="s">
        <v>2</v>
      </c>
      <c r="E5" s="114" t="s">
        <v>18</v>
      </c>
      <c r="F5" s="112" t="s">
        <v>3</v>
      </c>
      <c r="G5" s="98" t="s">
        <v>27</v>
      </c>
      <c r="H5" s="99"/>
      <c r="I5" s="100"/>
      <c r="J5" s="93" t="s">
        <v>28</v>
      </c>
      <c r="K5" s="94"/>
      <c r="L5" s="95"/>
      <c r="M5" s="108" t="s">
        <v>11</v>
      </c>
    </row>
    <row r="6" spans="1:13" s="9" customFormat="1" ht="31.2" x14ac:dyDescent="0.3">
      <c r="A6" s="111"/>
      <c r="B6" s="113"/>
      <c r="C6" s="113"/>
      <c r="D6" s="113"/>
      <c r="E6" s="115"/>
      <c r="F6" s="113"/>
      <c r="G6" s="32" t="s">
        <v>44</v>
      </c>
      <c r="H6" s="32" t="s">
        <v>45</v>
      </c>
      <c r="I6" s="32" t="s">
        <v>6</v>
      </c>
      <c r="J6" s="32" t="s">
        <v>4</v>
      </c>
      <c r="K6" s="33" t="s">
        <v>5</v>
      </c>
      <c r="L6" s="32" t="s">
        <v>6</v>
      </c>
      <c r="M6" s="109"/>
    </row>
    <row r="7" spans="1:13" s="9" customFormat="1" ht="28.5" customHeight="1" x14ac:dyDescent="0.3">
      <c r="A7" s="34">
        <v>1</v>
      </c>
      <c r="B7" s="35"/>
      <c r="C7" s="36" t="s">
        <v>19</v>
      </c>
      <c r="D7" s="35"/>
      <c r="E7" s="37"/>
      <c r="F7" s="38"/>
      <c r="G7" s="38"/>
      <c r="H7" s="38"/>
      <c r="I7" s="38"/>
      <c r="J7" s="38">
        <f>J8</f>
        <v>0</v>
      </c>
      <c r="K7" s="38">
        <f t="shared" ref="K7:L7" si="0">K8</f>
        <v>0</v>
      </c>
      <c r="L7" s="38">
        <f t="shared" si="0"/>
        <v>0</v>
      </c>
      <c r="M7" s="61"/>
    </row>
    <row r="8" spans="1:13" s="10" customFormat="1" ht="177" customHeight="1" x14ac:dyDescent="0.3">
      <c r="A8" s="39" t="s">
        <v>21</v>
      </c>
      <c r="B8" s="40"/>
      <c r="C8" s="41" t="s">
        <v>29</v>
      </c>
      <c r="D8" s="42" t="s">
        <v>7</v>
      </c>
      <c r="E8" s="43"/>
      <c r="F8" s="58">
        <f>258.75+141.66+172.5+94.34+20.9</f>
        <v>688.15</v>
      </c>
      <c r="G8" s="68">
        <f>'Лот 1'!G8</f>
        <v>0</v>
      </c>
      <c r="H8" s="68">
        <f>'Лот 1'!H8</f>
        <v>0</v>
      </c>
      <c r="I8" s="67">
        <f>G8+H8</f>
        <v>0</v>
      </c>
      <c r="J8" s="44">
        <f>G8*F8</f>
        <v>0</v>
      </c>
      <c r="K8" s="44">
        <f>H8*F8</f>
        <v>0</v>
      </c>
      <c r="L8" s="44">
        <f>J8+K8</f>
        <v>0</v>
      </c>
      <c r="M8" s="73" t="s">
        <v>35</v>
      </c>
    </row>
    <row r="9" spans="1:13" s="4" customFormat="1" ht="45.75" customHeight="1" x14ac:dyDescent="0.3">
      <c r="A9" s="45"/>
      <c r="B9" s="46" t="s">
        <v>20</v>
      </c>
      <c r="C9" s="47" t="s">
        <v>8</v>
      </c>
      <c r="D9" s="48"/>
      <c r="E9" s="49"/>
      <c r="F9" s="59"/>
      <c r="G9" s="50"/>
      <c r="H9" s="50"/>
      <c r="I9" s="51"/>
      <c r="J9" s="59">
        <f>J8</f>
        <v>0</v>
      </c>
      <c r="K9" s="59">
        <f t="shared" ref="K9:L9" si="1">K8</f>
        <v>0</v>
      </c>
      <c r="L9" s="59">
        <f t="shared" si="1"/>
        <v>0</v>
      </c>
      <c r="M9" s="62"/>
    </row>
    <row r="10" spans="1:13" s="4" customFormat="1" ht="15.6" x14ac:dyDescent="0.3">
      <c r="A10" s="52"/>
      <c r="B10" s="53"/>
      <c r="C10" s="54" t="s">
        <v>26</v>
      </c>
      <c r="D10" s="53"/>
      <c r="E10" s="55"/>
      <c r="F10" s="60"/>
      <c r="G10" s="56"/>
      <c r="H10" s="56"/>
      <c r="I10" s="56"/>
      <c r="J10" s="57"/>
      <c r="K10" s="57"/>
      <c r="L10" s="72">
        <f>L9/1.2*0.2</f>
        <v>0</v>
      </c>
      <c r="M10" s="63"/>
    </row>
    <row r="11" spans="1:13" s="8" customFormat="1" ht="15.6" x14ac:dyDescent="0.3">
      <c r="E11" s="27"/>
    </row>
    <row r="12" spans="1:13" s="8" customFormat="1" ht="15.6" x14ac:dyDescent="0.3">
      <c r="C12" s="105" t="s">
        <v>23</v>
      </c>
      <c r="D12" s="105"/>
      <c r="E12" s="105"/>
      <c r="F12" s="105"/>
      <c r="G12" s="105"/>
      <c r="H12" s="105"/>
      <c r="I12" s="105"/>
      <c r="J12" s="105"/>
      <c r="K12" s="105"/>
      <c r="L12" s="105"/>
      <c r="M12" s="105"/>
    </row>
    <row r="13" spans="1:13" s="8" customFormat="1" ht="60" customHeight="1" x14ac:dyDescent="0.3">
      <c r="C13" s="104" t="s">
        <v>24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4"/>
    </row>
    <row r="14" spans="1:13" s="8" customFormat="1" ht="28.5" customHeight="1" x14ac:dyDescent="0.3">
      <c r="C14" s="105" t="s">
        <v>25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</row>
    <row r="15" spans="1:13" s="8" customFormat="1" ht="15.6" x14ac:dyDescent="0.3">
      <c r="E15" s="27"/>
    </row>
    <row r="16" spans="1:13" s="8" customFormat="1" ht="18" x14ac:dyDescent="0.3">
      <c r="C16" s="2"/>
      <c r="D16" s="12" t="s">
        <v>13</v>
      </c>
      <c r="E16" s="28"/>
    </row>
    <row r="17" spans="1:13" s="8" customFormat="1" ht="15.6" x14ac:dyDescent="0.3">
      <c r="C17" s="69"/>
      <c r="D17" s="70" t="s">
        <v>12</v>
      </c>
      <c r="E17" s="28"/>
    </row>
    <row r="18" spans="1:13" s="7" customFormat="1" ht="15" customHeight="1" x14ac:dyDescent="0.25">
      <c r="A18" s="5"/>
      <c r="E18" s="3"/>
      <c r="F18" s="11"/>
    </row>
    <row r="19" spans="1:13" s="7" customFormat="1" ht="20.25" customHeight="1" x14ac:dyDescent="0.35">
      <c r="A19" s="5"/>
      <c r="C19" s="15"/>
      <c r="D19" s="16"/>
      <c r="E19" s="29"/>
      <c r="F19" s="17"/>
      <c r="G19" s="18"/>
      <c r="H19" s="13"/>
      <c r="I19" s="13"/>
      <c r="J19" s="14"/>
      <c r="K19" s="14"/>
      <c r="L19" s="14"/>
      <c r="M19" s="19"/>
    </row>
    <row r="20" spans="1:13" s="7" customFormat="1" ht="24.75" customHeight="1" x14ac:dyDescent="0.35">
      <c r="A20" s="5"/>
      <c r="C20" s="22" t="s">
        <v>15</v>
      </c>
      <c r="D20" s="85" t="s">
        <v>16</v>
      </c>
      <c r="E20" s="86"/>
      <c r="F20" s="86"/>
      <c r="G20" s="23"/>
      <c r="H20" s="87"/>
      <c r="I20" s="87"/>
      <c r="J20" s="21"/>
      <c r="K20" s="21"/>
      <c r="L20" s="21"/>
      <c r="M20" s="20"/>
    </row>
    <row r="21" spans="1:13" s="7" customFormat="1" ht="26.25" customHeight="1" x14ac:dyDescent="0.25">
      <c r="A21" s="5"/>
      <c r="C21" s="24" t="s">
        <v>17</v>
      </c>
      <c r="E21" s="3"/>
    </row>
    <row r="22" spans="1:13" s="7" customFormat="1" ht="13.8" x14ac:dyDescent="0.25">
      <c r="A22" s="5"/>
      <c r="E22" s="3"/>
      <c r="F22" s="11"/>
    </row>
    <row r="23" spans="1:13" s="7" customFormat="1" ht="13.8" x14ac:dyDescent="0.25">
      <c r="A23" s="5"/>
      <c r="E23" s="3"/>
      <c r="F23" s="11"/>
    </row>
    <row r="24" spans="1:13" s="7" customFormat="1" ht="13.8" x14ac:dyDescent="0.25">
      <c r="A24" s="5"/>
      <c r="E24" s="3"/>
      <c r="F24" s="11"/>
    </row>
    <row r="25" spans="1:13" s="7" customFormat="1" ht="13.8" x14ac:dyDescent="0.25">
      <c r="A25" s="5"/>
      <c r="E25" s="3"/>
      <c r="F25" s="11"/>
    </row>
    <row r="26" spans="1:13" s="7" customFormat="1" ht="13.8" x14ac:dyDescent="0.25">
      <c r="A26" s="5"/>
      <c r="E26" s="3"/>
      <c r="F26" s="11"/>
    </row>
    <row r="27" spans="1:13" s="7" customFormat="1" ht="13.8" x14ac:dyDescent="0.25">
      <c r="A27" s="5"/>
      <c r="E27" s="3"/>
      <c r="F27" s="11"/>
    </row>
    <row r="28" spans="1:13" s="7" customFormat="1" ht="13.8" x14ac:dyDescent="0.25">
      <c r="A28" s="5"/>
      <c r="E28" s="3"/>
      <c r="F28" s="11"/>
    </row>
    <row r="29" spans="1:13" s="7" customFormat="1" ht="13.8" x14ac:dyDescent="0.25">
      <c r="A29" s="5"/>
      <c r="E29" s="3"/>
      <c r="F29" s="11"/>
    </row>
    <row r="30" spans="1:13" s="7" customFormat="1" ht="13.8" x14ac:dyDescent="0.25">
      <c r="A30" s="5"/>
      <c r="E30" s="3"/>
      <c r="F30" s="11"/>
    </row>
    <row r="31" spans="1:13" s="7" customFormat="1" ht="13.8" x14ac:dyDescent="0.25">
      <c r="A31" s="5"/>
      <c r="E31" s="3"/>
      <c r="F31" s="11"/>
    </row>
    <row r="32" spans="1:13" s="7" customFormat="1" ht="13.8" x14ac:dyDescent="0.25">
      <c r="A32" s="5"/>
      <c r="E32" s="3"/>
      <c r="F32" s="11"/>
    </row>
    <row r="33" spans="1:6" s="7" customFormat="1" ht="13.8" x14ac:dyDescent="0.25">
      <c r="A33" s="5"/>
      <c r="E33" s="3"/>
      <c r="F33" s="11"/>
    </row>
    <row r="34" spans="1:6" s="7" customFormat="1" ht="13.8" x14ac:dyDescent="0.25">
      <c r="A34" s="5"/>
      <c r="E34" s="3"/>
      <c r="F34" s="11"/>
    </row>
    <row r="35" spans="1:6" s="7" customFormat="1" ht="13.8" x14ac:dyDescent="0.25">
      <c r="A35" s="5"/>
      <c r="E35" s="3"/>
      <c r="F35" s="11"/>
    </row>
    <row r="36" spans="1:6" s="7" customFormat="1" ht="13.8" x14ac:dyDescent="0.25">
      <c r="A36" s="5"/>
      <c r="E36" s="3"/>
      <c r="F36" s="11"/>
    </row>
    <row r="37" spans="1:6" s="7" customFormat="1" ht="13.8" x14ac:dyDescent="0.25">
      <c r="A37" s="5"/>
      <c r="E37" s="3"/>
      <c r="F37" s="11"/>
    </row>
    <row r="38" spans="1:6" s="7" customFormat="1" ht="13.8" x14ac:dyDescent="0.25">
      <c r="A38" s="5"/>
      <c r="E38" s="3"/>
      <c r="F38" s="11"/>
    </row>
    <row r="39" spans="1:6" s="7" customFormat="1" ht="13.8" x14ac:dyDescent="0.25">
      <c r="A39" s="5"/>
      <c r="E39" s="3"/>
      <c r="F39" s="11"/>
    </row>
    <row r="40" spans="1:6" s="7" customFormat="1" ht="13.8" x14ac:dyDescent="0.25">
      <c r="A40" s="5"/>
      <c r="E40" s="3"/>
      <c r="F40" s="11"/>
    </row>
    <row r="41" spans="1:6" s="7" customFormat="1" ht="13.8" x14ac:dyDescent="0.25">
      <c r="A41" s="5"/>
      <c r="E41" s="3"/>
      <c r="F41" s="11"/>
    </row>
    <row r="42" spans="1:6" s="7" customFormat="1" ht="13.8" x14ac:dyDescent="0.25">
      <c r="A42" s="5"/>
      <c r="E42" s="3"/>
      <c r="F42" s="11"/>
    </row>
    <row r="43" spans="1:6" s="7" customFormat="1" ht="13.8" x14ac:dyDescent="0.25">
      <c r="A43" s="5"/>
      <c r="E43" s="3"/>
      <c r="F43" s="11"/>
    </row>
    <row r="44" spans="1:6" s="7" customFormat="1" ht="13.8" x14ac:dyDescent="0.25">
      <c r="A44" s="5"/>
      <c r="E44" s="3"/>
      <c r="F44" s="11"/>
    </row>
    <row r="45" spans="1:6" s="7" customFormat="1" ht="13.8" x14ac:dyDescent="0.25">
      <c r="A45" s="5"/>
      <c r="E45" s="3"/>
      <c r="F45" s="11"/>
    </row>
    <row r="46" spans="1:6" s="7" customFormat="1" ht="13.8" x14ac:dyDescent="0.25">
      <c r="A46" s="5"/>
      <c r="E46" s="3"/>
      <c r="F46" s="11"/>
    </row>
    <row r="47" spans="1:6" s="7" customFormat="1" ht="13.8" x14ac:dyDescent="0.25">
      <c r="A47" s="5"/>
      <c r="E47" s="3"/>
      <c r="F47" s="11"/>
    </row>
    <row r="48" spans="1:6" s="7" customFormat="1" ht="13.8" x14ac:dyDescent="0.25">
      <c r="A48" s="5"/>
      <c r="E48" s="3"/>
      <c r="F48" s="11"/>
    </row>
    <row r="49" spans="1:6" s="7" customFormat="1" ht="13.8" x14ac:dyDescent="0.25">
      <c r="A49" s="5"/>
      <c r="E49" s="3"/>
      <c r="F49" s="11"/>
    </row>
    <row r="50" spans="1:6" s="7" customFormat="1" ht="13.8" x14ac:dyDescent="0.25">
      <c r="A50" s="5"/>
      <c r="E50" s="3"/>
      <c r="F50" s="11"/>
    </row>
    <row r="51" spans="1:6" s="7" customFormat="1" ht="13.8" x14ac:dyDescent="0.25">
      <c r="A51" s="5"/>
      <c r="E51" s="3"/>
      <c r="F51" s="11"/>
    </row>
    <row r="52" spans="1:6" s="7" customFormat="1" ht="13.8" x14ac:dyDescent="0.25">
      <c r="A52" s="5"/>
      <c r="E52" s="3"/>
      <c r="F52" s="11"/>
    </row>
  </sheetData>
  <mergeCells count="18">
    <mergeCell ref="A2:M2"/>
    <mergeCell ref="A1:M1"/>
    <mergeCell ref="A5:A6"/>
    <mergeCell ref="B5:B6"/>
    <mergeCell ref="C5:C6"/>
    <mergeCell ref="D5:D6"/>
    <mergeCell ref="E5:E6"/>
    <mergeCell ref="F5:F6"/>
    <mergeCell ref="G5:I5"/>
    <mergeCell ref="A4:H4"/>
    <mergeCell ref="I4:M4"/>
    <mergeCell ref="J5:L5"/>
    <mergeCell ref="M5:M6"/>
    <mergeCell ref="C12:M12"/>
    <mergeCell ref="C13:M13"/>
    <mergeCell ref="C14:M14"/>
    <mergeCell ref="D20:F20"/>
    <mergeCell ref="H20:I20"/>
  </mergeCells>
  <pageMargins left="0.51181102362204722" right="0.11811023622047245" top="0.35433070866141736" bottom="0.15748031496062992" header="0.31496062992125984" footer="0.31496062992125984"/>
  <pageSetup scale="49" fitToHeight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5"/>
  <sheetViews>
    <sheetView view="pageBreakPreview" topLeftCell="A9" zoomScale="85" zoomScaleNormal="70" zoomScaleSheetLayoutView="85" workbookViewId="0">
      <selection activeCell="G19" sqref="G19"/>
    </sheetView>
  </sheetViews>
  <sheetFormatPr defaultRowHeight="14.4" x14ac:dyDescent="0.3"/>
  <cols>
    <col min="1" max="1" width="12.109375" bestFit="1" customWidth="1"/>
    <col min="2" max="2" width="12.88671875" customWidth="1"/>
    <col min="3" max="3" width="38.5546875" customWidth="1"/>
    <col min="5" max="5" width="9.44140625" style="30" customWidth="1"/>
    <col min="6" max="6" width="18.44140625" customWidth="1"/>
    <col min="7" max="7" width="17.6640625" customWidth="1"/>
    <col min="8" max="8" width="16.5546875" customWidth="1"/>
    <col min="9" max="9" width="18" customWidth="1"/>
    <col min="10" max="10" width="14.5546875" customWidth="1"/>
    <col min="11" max="11" width="14.6640625" customWidth="1"/>
    <col min="12" max="12" width="15.33203125" customWidth="1"/>
    <col min="13" max="13" width="26.6640625" customWidth="1"/>
  </cols>
  <sheetData>
    <row r="1" spans="1:13" s="8" customFormat="1" ht="27" customHeight="1" x14ac:dyDescent="0.3">
      <c r="A1" s="92" t="s">
        <v>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s="8" customFormat="1" ht="36" customHeight="1" x14ac:dyDescent="0.3">
      <c r="A2" s="106" t="s">
        <v>47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s="8" customFormat="1" ht="15.6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s="1" customFormat="1" ht="22.5" customHeight="1" x14ac:dyDescent="0.3">
      <c r="A4" s="116" t="s">
        <v>22</v>
      </c>
      <c r="B4" s="116"/>
      <c r="C4" s="116"/>
      <c r="D4" s="116"/>
      <c r="E4" s="116"/>
      <c r="F4" s="116"/>
      <c r="G4" s="116"/>
      <c r="H4" s="116"/>
      <c r="I4" s="101" t="s">
        <v>32</v>
      </c>
      <c r="J4" s="102"/>
      <c r="K4" s="102"/>
      <c r="L4" s="102"/>
      <c r="M4" s="103"/>
    </row>
    <row r="5" spans="1:13" s="9" customFormat="1" ht="35.25" customHeight="1" x14ac:dyDescent="0.3">
      <c r="A5" s="110" t="s">
        <v>10</v>
      </c>
      <c r="B5" s="112" t="s">
        <v>0</v>
      </c>
      <c r="C5" s="112" t="s">
        <v>1</v>
      </c>
      <c r="D5" s="112" t="s">
        <v>2</v>
      </c>
      <c r="E5" s="114" t="s">
        <v>18</v>
      </c>
      <c r="F5" s="112" t="s">
        <v>3</v>
      </c>
      <c r="G5" s="98" t="s">
        <v>27</v>
      </c>
      <c r="H5" s="99"/>
      <c r="I5" s="100"/>
      <c r="J5" s="93" t="s">
        <v>28</v>
      </c>
      <c r="K5" s="94"/>
      <c r="L5" s="95"/>
      <c r="M5" s="108" t="s">
        <v>11</v>
      </c>
    </row>
    <row r="6" spans="1:13" s="9" customFormat="1" ht="31.2" x14ac:dyDescent="0.3">
      <c r="A6" s="111"/>
      <c r="B6" s="113"/>
      <c r="C6" s="113"/>
      <c r="D6" s="113"/>
      <c r="E6" s="115"/>
      <c r="F6" s="113"/>
      <c r="G6" s="32" t="s">
        <v>4</v>
      </c>
      <c r="H6" s="32" t="s">
        <v>5</v>
      </c>
      <c r="I6" s="32" t="s">
        <v>6</v>
      </c>
      <c r="J6" s="32" t="s">
        <v>4</v>
      </c>
      <c r="K6" s="33" t="s">
        <v>5</v>
      </c>
      <c r="L6" s="32" t="s">
        <v>6</v>
      </c>
      <c r="M6" s="109"/>
    </row>
    <row r="7" spans="1:13" s="9" customFormat="1" ht="28.5" customHeight="1" x14ac:dyDescent="0.3">
      <c r="A7" s="34">
        <v>1</v>
      </c>
      <c r="B7" s="35"/>
      <c r="C7" s="36" t="s">
        <v>19</v>
      </c>
      <c r="D7" s="35"/>
      <c r="E7" s="37"/>
      <c r="F7" s="38"/>
      <c r="G7" s="38"/>
      <c r="H7" s="38"/>
      <c r="I7" s="38"/>
      <c r="J7" s="38">
        <f>J8</f>
        <v>0</v>
      </c>
      <c r="K7" s="38">
        <f t="shared" ref="K7:L7" si="0">K8</f>
        <v>0</v>
      </c>
      <c r="L7" s="38">
        <f t="shared" si="0"/>
        <v>0</v>
      </c>
      <c r="M7" s="61"/>
    </row>
    <row r="8" spans="1:13" s="10" customFormat="1" ht="182.25" customHeight="1" x14ac:dyDescent="0.3">
      <c r="A8" s="39" t="s">
        <v>21</v>
      </c>
      <c r="B8" s="40"/>
      <c r="C8" s="41" t="s">
        <v>29</v>
      </c>
      <c r="D8" s="42" t="s">
        <v>7</v>
      </c>
      <c r="E8" s="43"/>
      <c r="F8" s="58">
        <f>345+181.4+311.13+180.36+54.29</f>
        <v>1072.18</v>
      </c>
      <c r="G8" s="68">
        <f>'Лот 1'!G8</f>
        <v>0</v>
      </c>
      <c r="H8" s="68">
        <f>'Лот 1'!H8</f>
        <v>0</v>
      </c>
      <c r="I8" s="67">
        <f>G8+H8</f>
        <v>0</v>
      </c>
      <c r="J8" s="44">
        <f>G8*F8</f>
        <v>0</v>
      </c>
      <c r="K8" s="44">
        <f>H8*F8</f>
        <v>0</v>
      </c>
      <c r="L8" s="44">
        <f>J8+K8</f>
        <v>0</v>
      </c>
      <c r="M8" s="73" t="s">
        <v>36</v>
      </c>
    </row>
    <row r="9" spans="1:13" s="4" customFormat="1" ht="45.75" customHeight="1" x14ac:dyDescent="0.3">
      <c r="A9" s="45"/>
      <c r="B9" s="46" t="s">
        <v>20</v>
      </c>
      <c r="C9" s="47" t="s">
        <v>8</v>
      </c>
      <c r="D9" s="48"/>
      <c r="E9" s="49"/>
      <c r="F9" s="59"/>
      <c r="G9" s="50"/>
      <c r="H9" s="50"/>
      <c r="I9" s="51"/>
      <c r="J9" s="59">
        <f>J8</f>
        <v>0</v>
      </c>
      <c r="K9" s="59">
        <f t="shared" ref="K9:L9" si="1">K8</f>
        <v>0</v>
      </c>
      <c r="L9" s="59">
        <f t="shared" si="1"/>
        <v>0</v>
      </c>
      <c r="M9" s="62"/>
    </row>
    <row r="10" spans="1:13" s="4" customFormat="1" ht="15.6" x14ac:dyDescent="0.3">
      <c r="A10" s="52"/>
      <c r="B10" s="53"/>
      <c r="C10" s="54" t="s">
        <v>26</v>
      </c>
      <c r="D10" s="53"/>
      <c r="E10" s="55"/>
      <c r="F10" s="60"/>
      <c r="G10" s="56"/>
      <c r="H10" s="56"/>
      <c r="I10" s="56"/>
      <c r="J10" s="57"/>
      <c r="K10" s="57"/>
      <c r="L10" s="72">
        <f>L9/1.2*0.2</f>
        <v>0</v>
      </c>
      <c r="M10" s="63"/>
    </row>
    <row r="11" spans="1:13" s="8" customFormat="1" ht="15.6" x14ac:dyDescent="0.3">
      <c r="E11" s="27"/>
    </row>
    <row r="12" spans="1:13" s="8" customFormat="1" ht="15.6" x14ac:dyDescent="0.3">
      <c r="C12" s="105" t="s">
        <v>23</v>
      </c>
      <c r="D12" s="105"/>
      <c r="E12" s="105"/>
      <c r="F12" s="105"/>
      <c r="G12" s="105"/>
      <c r="H12" s="105"/>
      <c r="I12" s="105"/>
      <c r="J12" s="105"/>
      <c r="K12" s="105"/>
      <c r="L12" s="105"/>
      <c r="M12" s="105"/>
    </row>
    <row r="13" spans="1:13" s="8" customFormat="1" ht="58.5" customHeight="1" x14ac:dyDescent="0.3">
      <c r="C13" s="104" t="s">
        <v>24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4"/>
    </row>
    <row r="14" spans="1:13" s="8" customFormat="1" ht="30" customHeight="1" x14ac:dyDescent="0.3">
      <c r="C14" s="105" t="s">
        <v>25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</row>
    <row r="15" spans="1:13" s="8" customFormat="1" ht="15.6" x14ac:dyDescent="0.3">
      <c r="E15" s="27"/>
    </row>
    <row r="16" spans="1:13" s="8" customFormat="1" ht="18" x14ac:dyDescent="0.3">
      <c r="C16" s="2"/>
      <c r="D16" s="12" t="s">
        <v>13</v>
      </c>
      <c r="E16" s="28"/>
    </row>
    <row r="17" spans="1:13" s="8" customFormat="1" ht="15.6" x14ac:dyDescent="0.3">
      <c r="C17" s="65"/>
      <c r="D17" s="12" t="s">
        <v>12</v>
      </c>
      <c r="E17" s="28"/>
    </row>
    <row r="18" spans="1:13" s="7" customFormat="1" ht="13.8" x14ac:dyDescent="0.25">
      <c r="A18" s="5"/>
      <c r="E18" s="3"/>
      <c r="F18" s="11"/>
    </row>
    <row r="19" spans="1:13" s="7" customFormat="1" ht="20.25" customHeight="1" x14ac:dyDescent="0.35">
      <c r="A19" s="5"/>
      <c r="C19" s="71"/>
      <c r="D19" s="16"/>
      <c r="E19" s="29"/>
      <c r="F19" s="17"/>
      <c r="G19" s="18"/>
      <c r="H19" s="13"/>
      <c r="I19" s="13"/>
      <c r="J19" s="14"/>
      <c r="K19" s="14"/>
      <c r="L19" s="14"/>
      <c r="M19" s="19"/>
    </row>
    <row r="20" spans="1:13" s="7" customFormat="1" ht="24.75" customHeight="1" x14ac:dyDescent="0.35">
      <c r="A20" s="5"/>
      <c r="C20" s="66" t="s">
        <v>15</v>
      </c>
      <c r="D20" s="85" t="s">
        <v>16</v>
      </c>
      <c r="E20" s="86"/>
      <c r="F20" s="86"/>
      <c r="G20" s="23"/>
      <c r="H20" s="87"/>
      <c r="I20" s="87"/>
      <c r="J20" s="21"/>
      <c r="K20" s="21"/>
      <c r="L20" s="21"/>
      <c r="M20" s="20"/>
    </row>
    <row r="21" spans="1:13" s="7" customFormat="1" ht="26.25" customHeight="1" x14ac:dyDescent="0.25">
      <c r="A21" s="5"/>
      <c r="C21" s="24" t="s">
        <v>17</v>
      </c>
      <c r="E21" s="3"/>
    </row>
    <row r="22" spans="1:13" s="7" customFormat="1" ht="13.8" x14ac:dyDescent="0.25">
      <c r="A22" s="5"/>
      <c r="E22" s="3"/>
      <c r="F22" s="11"/>
    </row>
    <row r="23" spans="1:13" s="7" customFormat="1" ht="13.8" x14ac:dyDescent="0.25">
      <c r="A23" s="5"/>
      <c r="E23" s="3"/>
      <c r="F23" s="11"/>
    </row>
    <row r="24" spans="1:13" s="7" customFormat="1" ht="13.8" x14ac:dyDescent="0.25">
      <c r="A24" s="5"/>
      <c r="E24" s="3"/>
      <c r="F24" s="11"/>
    </row>
    <row r="25" spans="1:13" s="7" customFormat="1" ht="13.8" x14ac:dyDescent="0.25">
      <c r="A25" s="5"/>
      <c r="E25" s="3"/>
      <c r="F25" s="11"/>
    </row>
    <row r="26" spans="1:13" s="7" customFormat="1" ht="13.8" x14ac:dyDescent="0.25">
      <c r="A26" s="5"/>
      <c r="E26" s="3"/>
      <c r="F26" s="11"/>
    </row>
    <row r="27" spans="1:13" s="7" customFormat="1" ht="13.8" x14ac:dyDescent="0.25">
      <c r="A27" s="5"/>
      <c r="E27" s="3"/>
      <c r="F27" s="11"/>
    </row>
    <row r="28" spans="1:13" s="7" customFormat="1" ht="13.8" x14ac:dyDescent="0.25">
      <c r="A28" s="5"/>
      <c r="E28" s="3"/>
      <c r="F28" s="11"/>
    </row>
    <row r="29" spans="1:13" s="7" customFormat="1" ht="13.8" x14ac:dyDescent="0.25">
      <c r="A29" s="5"/>
      <c r="E29" s="3"/>
      <c r="F29" s="11"/>
    </row>
    <row r="30" spans="1:13" s="7" customFormat="1" ht="13.8" x14ac:dyDescent="0.25">
      <c r="A30" s="5"/>
      <c r="E30" s="3"/>
      <c r="F30" s="11"/>
    </row>
    <row r="31" spans="1:13" s="7" customFormat="1" ht="13.8" x14ac:dyDescent="0.25">
      <c r="A31" s="5"/>
      <c r="E31" s="3"/>
      <c r="F31" s="11"/>
    </row>
    <row r="32" spans="1:13" s="7" customFormat="1" ht="13.8" x14ac:dyDescent="0.25">
      <c r="A32" s="5"/>
      <c r="E32" s="3"/>
      <c r="F32" s="11"/>
    </row>
    <row r="33" spans="1:6" s="7" customFormat="1" ht="13.8" x14ac:dyDescent="0.25">
      <c r="A33" s="5"/>
      <c r="E33" s="3"/>
      <c r="F33" s="11"/>
    </row>
    <row r="34" spans="1:6" s="7" customFormat="1" ht="13.8" x14ac:dyDescent="0.25">
      <c r="A34" s="5"/>
      <c r="E34" s="3"/>
      <c r="F34" s="11"/>
    </row>
    <row r="35" spans="1:6" s="7" customFormat="1" ht="13.8" x14ac:dyDescent="0.25">
      <c r="A35" s="5"/>
      <c r="E35" s="3"/>
      <c r="F35" s="11"/>
    </row>
    <row r="36" spans="1:6" s="7" customFormat="1" ht="13.8" x14ac:dyDescent="0.25">
      <c r="A36" s="5"/>
      <c r="E36" s="3"/>
      <c r="F36" s="11"/>
    </row>
    <row r="37" spans="1:6" s="7" customFormat="1" ht="13.8" x14ac:dyDescent="0.25">
      <c r="A37" s="5"/>
      <c r="E37" s="3"/>
      <c r="F37" s="11"/>
    </row>
    <row r="38" spans="1:6" s="7" customFormat="1" ht="13.8" x14ac:dyDescent="0.25">
      <c r="A38" s="5"/>
      <c r="E38" s="3"/>
      <c r="F38" s="11"/>
    </row>
    <row r="39" spans="1:6" s="7" customFormat="1" ht="13.8" x14ac:dyDescent="0.25">
      <c r="A39" s="5"/>
      <c r="E39" s="3"/>
      <c r="F39" s="11"/>
    </row>
    <row r="40" spans="1:6" s="7" customFormat="1" ht="13.8" x14ac:dyDescent="0.25">
      <c r="A40" s="5"/>
      <c r="E40" s="3"/>
      <c r="F40" s="11"/>
    </row>
    <row r="41" spans="1:6" s="7" customFormat="1" ht="13.8" x14ac:dyDescent="0.25">
      <c r="A41" s="5"/>
      <c r="E41" s="3"/>
      <c r="F41" s="11"/>
    </row>
    <row r="42" spans="1:6" s="7" customFormat="1" ht="13.8" x14ac:dyDescent="0.25">
      <c r="A42" s="5"/>
      <c r="E42" s="3"/>
      <c r="F42" s="11"/>
    </row>
    <row r="43" spans="1:6" s="7" customFormat="1" ht="13.8" x14ac:dyDescent="0.25">
      <c r="A43" s="5"/>
      <c r="E43" s="3"/>
      <c r="F43" s="11"/>
    </row>
    <row r="44" spans="1:6" s="7" customFormat="1" ht="13.8" x14ac:dyDescent="0.25">
      <c r="A44" s="5"/>
      <c r="E44" s="3"/>
      <c r="F44" s="11"/>
    </row>
    <row r="45" spans="1:6" s="7" customFormat="1" ht="13.8" x14ac:dyDescent="0.25">
      <c r="A45" s="5"/>
      <c r="E45" s="3"/>
      <c r="F45" s="11"/>
    </row>
    <row r="46" spans="1:6" s="7" customFormat="1" ht="13.8" x14ac:dyDescent="0.25">
      <c r="A46" s="5"/>
      <c r="E46" s="3"/>
      <c r="F46" s="11"/>
    </row>
    <row r="47" spans="1:6" s="7" customFormat="1" ht="13.8" x14ac:dyDescent="0.25">
      <c r="A47" s="5"/>
      <c r="E47" s="3"/>
      <c r="F47" s="11"/>
    </row>
    <row r="48" spans="1:6" s="7" customFormat="1" ht="13.8" x14ac:dyDescent="0.25">
      <c r="A48" s="5"/>
      <c r="E48" s="3"/>
      <c r="F48" s="11"/>
    </row>
    <row r="49" spans="1:6" s="7" customFormat="1" ht="13.8" x14ac:dyDescent="0.25">
      <c r="A49" s="5"/>
      <c r="E49" s="3"/>
      <c r="F49" s="11"/>
    </row>
    <row r="50" spans="1:6" s="7" customFormat="1" ht="13.8" x14ac:dyDescent="0.25">
      <c r="A50" s="5"/>
      <c r="E50" s="3"/>
      <c r="F50" s="11"/>
    </row>
    <row r="51" spans="1:6" s="7" customFormat="1" ht="13.8" x14ac:dyDescent="0.25">
      <c r="A51" s="5"/>
      <c r="E51" s="3"/>
      <c r="F51" s="11"/>
    </row>
    <row r="52" spans="1:6" s="7" customFormat="1" ht="13.8" x14ac:dyDescent="0.25">
      <c r="A52" s="5"/>
      <c r="E52" s="3"/>
      <c r="F52" s="11"/>
    </row>
    <row r="53" spans="1:6" s="7" customFormat="1" ht="13.8" x14ac:dyDescent="0.25">
      <c r="A53" s="5"/>
      <c r="E53" s="3"/>
      <c r="F53" s="11"/>
    </row>
    <row r="54" spans="1:6" s="7" customFormat="1" ht="13.8" x14ac:dyDescent="0.25">
      <c r="A54" s="5"/>
      <c r="E54" s="3"/>
      <c r="F54" s="11"/>
    </row>
    <row r="55" spans="1:6" s="7" customFormat="1" ht="13.8" x14ac:dyDescent="0.25">
      <c r="A55" s="5"/>
      <c r="E55" s="3"/>
      <c r="F55" s="11"/>
    </row>
  </sheetData>
  <mergeCells count="18">
    <mergeCell ref="A2:M2"/>
    <mergeCell ref="A1:M1"/>
    <mergeCell ref="A5:A6"/>
    <mergeCell ref="B5:B6"/>
    <mergeCell ref="C5:C6"/>
    <mergeCell ref="D5:D6"/>
    <mergeCell ref="E5:E6"/>
    <mergeCell ref="F5:F6"/>
    <mergeCell ref="G5:I5"/>
    <mergeCell ref="A4:H4"/>
    <mergeCell ref="I4:M4"/>
    <mergeCell ref="J5:L5"/>
    <mergeCell ref="M5:M6"/>
    <mergeCell ref="C12:M12"/>
    <mergeCell ref="C13:M13"/>
    <mergeCell ref="C14:M14"/>
    <mergeCell ref="D20:F20"/>
    <mergeCell ref="H20:I20"/>
  </mergeCells>
  <pageMargins left="0.51181102362204722" right="0.11811023622047245" top="0.35433070866141736" bottom="0.15748031496062992" header="0.31496062992125984" footer="0.31496062992125984"/>
  <pageSetup scale="49" fitToHeight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6"/>
  <sheetViews>
    <sheetView tabSelected="1" view="pageBreakPreview" zoomScale="70" zoomScaleNormal="70" zoomScaleSheetLayoutView="70" workbookViewId="0">
      <selection activeCell="G20" sqref="G20"/>
    </sheetView>
  </sheetViews>
  <sheetFormatPr defaultRowHeight="14.4" x14ac:dyDescent="0.3"/>
  <cols>
    <col min="1" max="1" width="12.109375" bestFit="1" customWidth="1"/>
    <col min="2" max="2" width="12.88671875" customWidth="1"/>
    <col min="3" max="3" width="48" customWidth="1"/>
    <col min="5" max="5" width="9.44140625" style="30" customWidth="1"/>
    <col min="6" max="6" width="18.44140625" customWidth="1"/>
    <col min="7" max="7" width="17.6640625" customWidth="1"/>
    <col min="8" max="8" width="16.5546875" customWidth="1"/>
    <col min="9" max="9" width="12.33203125" customWidth="1"/>
    <col min="10" max="10" width="14.5546875" customWidth="1"/>
    <col min="11" max="12" width="15.33203125" customWidth="1"/>
    <col min="13" max="13" width="27" customWidth="1"/>
  </cols>
  <sheetData>
    <row r="1" spans="1:13" s="8" customFormat="1" ht="15.6" x14ac:dyDescent="0.3">
      <c r="A1" s="92" t="s">
        <v>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s="8" customFormat="1" ht="33" customHeight="1" x14ac:dyDescent="0.3">
      <c r="A2" s="106" t="s">
        <v>48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s="8" customFormat="1" ht="15.6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s="1" customFormat="1" ht="15.75" customHeight="1" x14ac:dyDescent="0.3">
      <c r="A4" s="116" t="s">
        <v>22</v>
      </c>
      <c r="B4" s="116"/>
      <c r="C4" s="116"/>
      <c r="D4" s="116"/>
      <c r="E4" s="116"/>
      <c r="F4" s="116"/>
      <c r="G4" s="116"/>
      <c r="H4" s="116"/>
      <c r="I4" s="101" t="s">
        <v>33</v>
      </c>
      <c r="J4" s="102"/>
      <c r="K4" s="102"/>
      <c r="L4" s="102"/>
      <c r="M4" s="103"/>
    </row>
    <row r="5" spans="1:13" s="9" customFormat="1" ht="36.75" customHeight="1" x14ac:dyDescent="0.3">
      <c r="A5" s="110" t="s">
        <v>10</v>
      </c>
      <c r="B5" s="112" t="s">
        <v>0</v>
      </c>
      <c r="C5" s="112" t="s">
        <v>1</v>
      </c>
      <c r="D5" s="112" t="s">
        <v>2</v>
      </c>
      <c r="E5" s="114" t="s">
        <v>18</v>
      </c>
      <c r="F5" s="112" t="s">
        <v>3</v>
      </c>
      <c r="G5" s="98" t="s">
        <v>27</v>
      </c>
      <c r="H5" s="99"/>
      <c r="I5" s="100"/>
      <c r="J5" s="93" t="s">
        <v>28</v>
      </c>
      <c r="K5" s="94"/>
      <c r="L5" s="95"/>
      <c r="M5" s="108" t="s">
        <v>11</v>
      </c>
    </row>
    <row r="6" spans="1:13" s="9" customFormat="1" ht="31.2" x14ac:dyDescent="0.3">
      <c r="A6" s="111"/>
      <c r="B6" s="113"/>
      <c r="C6" s="113"/>
      <c r="D6" s="113"/>
      <c r="E6" s="115"/>
      <c r="F6" s="113"/>
      <c r="G6" s="32" t="s">
        <v>4</v>
      </c>
      <c r="H6" s="32" t="s">
        <v>5</v>
      </c>
      <c r="I6" s="32" t="s">
        <v>6</v>
      </c>
      <c r="J6" s="32" t="s">
        <v>4</v>
      </c>
      <c r="K6" s="33" t="s">
        <v>5</v>
      </c>
      <c r="L6" s="32" t="s">
        <v>6</v>
      </c>
      <c r="M6" s="109"/>
    </row>
    <row r="7" spans="1:13" s="9" customFormat="1" ht="17.399999999999999" x14ac:dyDescent="0.3">
      <c r="A7" s="34">
        <v>1</v>
      </c>
      <c r="B7" s="35"/>
      <c r="C7" s="36" t="s">
        <v>19</v>
      </c>
      <c r="D7" s="35"/>
      <c r="E7" s="37"/>
      <c r="F7" s="38"/>
      <c r="G7" s="38"/>
      <c r="H7" s="38"/>
      <c r="I7" s="38"/>
      <c r="J7" s="38">
        <f>J8</f>
        <v>0</v>
      </c>
      <c r="K7" s="38">
        <f t="shared" ref="K7:L7" si="0">K8</f>
        <v>0</v>
      </c>
      <c r="L7" s="38">
        <f t="shared" si="0"/>
        <v>0</v>
      </c>
      <c r="M7" s="61"/>
    </row>
    <row r="8" spans="1:13" s="10" customFormat="1" ht="138" customHeight="1" x14ac:dyDescent="0.3">
      <c r="A8" s="39" t="s">
        <v>21</v>
      </c>
      <c r="B8" s="40"/>
      <c r="C8" s="41" t="s">
        <v>29</v>
      </c>
      <c r="D8" s="42" t="s">
        <v>7</v>
      </c>
      <c r="E8" s="43"/>
      <c r="F8" s="58">
        <f>267.05+532.2</f>
        <v>799.25</v>
      </c>
      <c r="G8" s="68">
        <f>'Лот 1'!G8</f>
        <v>0</v>
      </c>
      <c r="H8" s="68">
        <f>'Лот 1'!H8</f>
        <v>0</v>
      </c>
      <c r="I8" s="67">
        <f>G8+H8</f>
        <v>0</v>
      </c>
      <c r="J8" s="44">
        <f>G8*F8</f>
        <v>0</v>
      </c>
      <c r="K8" s="44">
        <f>H8*F8</f>
        <v>0</v>
      </c>
      <c r="L8" s="44">
        <f>J8+K8</f>
        <v>0</v>
      </c>
      <c r="M8" s="73" t="s">
        <v>37</v>
      </c>
    </row>
    <row r="9" spans="1:13" s="4" customFormat="1" ht="15.6" x14ac:dyDescent="0.3">
      <c r="A9" s="45"/>
      <c r="B9" s="46" t="s">
        <v>20</v>
      </c>
      <c r="C9" s="47" t="s">
        <v>8</v>
      </c>
      <c r="D9" s="48"/>
      <c r="E9" s="49"/>
      <c r="F9" s="59"/>
      <c r="G9" s="50"/>
      <c r="H9" s="50"/>
      <c r="I9" s="51"/>
      <c r="J9" s="59">
        <f>J8</f>
        <v>0</v>
      </c>
      <c r="K9" s="59">
        <f t="shared" ref="K9:L9" si="1">K8</f>
        <v>0</v>
      </c>
      <c r="L9" s="59">
        <f t="shared" si="1"/>
        <v>0</v>
      </c>
      <c r="M9" s="62"/>
    </row>
    <row r="10" spans="1:13" s="4" customFormat="1" ht="15.6" x14ac:dyDescent="0.3">
      <c r="A10" s="52"/>
      <c r="B10" s="53"/>
      <c r="C10" s="54" t="s">
        <v>26</v>
      </c>
      <c r="D10" s="53"/>
      <c r="E10" s="55"/>
      <c r="F10" s="60"/>
      <c r="G10" s="56"/>
      <c r="H10" s="56"/>
      <c r="I10" s="56"/>
      <c r="J10" s="57"/>
      <c r="K10" s="57"/>
      <c r="L10" s="72">
        <f>L9/1.2*0.2</f>
        <v>0</v>
      </c>
      <c r="M10" s="63"/>
    </row>
    <row r="11" spans="1:13" s="8" customFormat="1" ht="15.6" x14ac:dyDescent="0.3">
      <c r="E11" s="27"/>
    </row>
    <row r="12" spans="1:13" s="8" customFormat="1" ht="15.6" x14ac:dyDescent="0.3">
      <c r="C12" s="105" t="s">
        <v>23</v>
      </c>
      <c r="D12" s="105"/>
      <c r="E12" s="105"/>
      <c r="F12" s="105"/>
      <c r="G12" s="105"/>
      <c r="H12" s="105"/>
      <c r="I12" s="105"/>
      <c r="J12" s="105"/>
      <c r="K12" s="105"/>
      <c r="L12" s="105"/>
      <c r="M12" s="105"/>
    </row>
    <row r="13" spans="1:13" s="8" customFormat="1" ht="63.75" customHeight="1" x14ac:dyDescent="0.3">
      <c r="C13" s="104" t="s">
        <v>24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4"/>
    </row>
    <row r="14" spans="1:13" s="8" customFormat="1" ht="21" customHeight="1" x14ac:dyDescent="0.3">
      <c r="C14" s="105" t="s">
        <v>25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</row>
    <row r="15" spans="1:13" s="8" customFormat="1" ht="15.6" x14ac:dyDescent="0.3">
      <c r="E15" s="27"/>
    </row>
    <row r="16" spans="1:13" s="8" customFormat="1" ht="18" x14ac:dyDescent="0.3">
      <c r="C16" s="2"/>
      <c r="D16" s="12" t="s">
        <v>13</v>
      </c>
      <c r="E16" s="28"/>
    </row>
    <row r="17" spans="1:13" s="8" customFormat="1" ht="15.6" x14ac:dyDescent="0.3">
      <c r="C17" s="65"/>
      <c r="D17" s="12" t="s">
        <v>12</v>
      </c>
      <c r="E17" s="28"/>
    </row>
    <row r="18" spans="1:13" s="7" customFormat="1" ht="13.8" x14ac:dyDescent="0.25">
      <c r="A18" s="5"/>
      <c r="E18" s="3"/>
      <c r="F18" s="11"/>
    </row>
    <row r="19" spans="1:13" s="7" customFormat="1" ht="13.8" x14ac:dyDescent="0.25">
      <c r="A19" s="5"/>
      <c r="E19" s="3"/>
      <c r="F19" s="11"/>
    </row>
    <row r="20" spans="1:13" s="7" customFormat="1" ht="18" x14ac:dyDescent="0.35">
      <c r="A20" s="5"/>
      <c r="C20" s="15"/>
      <c r="D20" s="16"/>
      <c r="E20" s="29"/>
      <c r="F20" s="17"/>
      <c r="G20" s="18"/>
      <c r="H20" s="13"/>
      <c r="I20" s="13"/>
      <c r="J20" s="14"/>
      <c r="K20" s="14"/>
      <c r="L20" s="14"/>
      <c r="M20" s="19"/>
    </row>
    <row r="21" spans="1:13" s="7" customFormat="1" ht="21.75" customHeight="1" x14ac:dyDescent="0.35">
      <c r="A21" s="5"/>
      <c r="C21" s="66" t="s">
        <v>15</v>
      </c>
      <c r="D21" s="85" t="s">
        <v>16</v>
      </c>
      <c r="E21" s="86"/>
      <c r="F21" s="86"/>
      <c r="G21" s="23"/>
      <c r="H21" s="87"/>
      <c r="I21" s="87"/>
      <c r="J21" s="21"/>
      <c r="K21" s="21"/>
      <c r="L21" s="21"/>
      <c r="M21" s="20"/>
    </row>
    <row r="22" spans="1:13" s="7" customFormat="1" ht="13.8" x14ac:dyDescent="0.25">
      <c r="A22" s="5"/>
      <c r="C22" s="24" t="s">
        <v>17</v>
      </c>
      <c r="E22" s="3"/>
    </row>
    <row r="23" spans="1:13" s="7" customFormat="1" ht="13.8" x14ac:dyDescent="0.25">
      <c r="A23" s="5"/>
      <c r="E23" s="3"/>
      <c r="F23" s="11"/>
    </row>
    <row r="24" spans="1:13" s="7" customFormat="1" ht="13.8" x14ac:dyDescent="0.25">
      <c r="A24" s="5"/>
      <c r="E24" s="3"/>
      <c r="F24" s="11"/>
    </row>
    <row r="25" spans="1:13" s="7" customFormat="1" ht="13.8" x14ac:dyDescent="0.25">
      <c r="A25" s="5"/>
      <c r="E25" s="3"/>
      <c r="F25" s="11"/>
    </row>
    <row r="26" spans="1:13" s="7" customFormat="1" ht="13.8" x14ac:dyDescent="0.25">
      <c r="A26" s="5"/>
      <c r="E26" s="3"/>
      <c r="F26" s="11"/>
    </row>
    <row r="27" spans="1:13" s="7" customFormat="1" ht="13.8" x14ac:dyDescent="0.25">
      <c r="A27" s="5"/>
      <c r="E27" s="3"/>
      <c r="F27" s="11"/>
    </row>
    <row r="28" spans="1:13" s="7" customFormat="1" ht="13.8" x14ac:dyDescent="0.25">
      <c r="A28" s="5"/>
      <c r="E28" s="3"/>
      <c r="F28" s="11"/>
    </row>
    <row r="29" spans="1:13" s="7" customFormat="1" ht="13.8" x14ac:dyDescent="0.25">
      <c r="A29" s="5"/>
      <c r="E29" s="3"/>
      <c r="F29" s="11"/>
    </row>
    <row r="30" spans="1:13" s="7" customFormat="1" ht="13.8" x14ac:dyDescent="0.25">
      <c r="A30" s="5"/>
      <c r="E30" s="3"/>
      <c r="F30" s="11"/>
    </row>
    <row r="31" spans="1:13" s="7" customFormat="1" ht="13.8" x14ac:dyDescent="0.25">
      <c r="A31" s="5"/>
      <c r="E31" s="3"/>
      <c r="F31" s="11"/>
    </row>
    <row r="32" spans="1:13" s="7" customFormat="1" ht="13.8" x14ac:dyDescent="0.25">
      <c r="A32" s="5"/>
      <c r="E32" s="3"/>
      <c r="F32" s="11"/>
    </row>
    <row r="33" spans="1:6" s="7" customFormat="1" ht="13.8" x14ac:dyDescent="0.25">
      <c r="A33" s="5"/>
      <c r="E33" s="3"/>
      <c r="F33" s="11"/>
    </row>
    <row r="34" spans="1:6" s="7" customFormat="1" ht="13.8" x14ac:dyDescent="0.25">
      <c r="A34" s="5"/>
      <c r="E34" s="3"/>
      <c r="F34" s="11"/>
    </row>
    <row r="35" spans="1:6" s="7" customFormat="1" ht="13.8" x14ac:dyDescent="0.25">
      <c r="A35" s="5"/>
      <c r="E35" s="3"/>
      <c r="F35" s="11"/>
    </row>
    <row r="36" spans="1:6" s="7" customFormat="1" ht="13.8" x14ac:dyDescent="0.25">
      <c r="A36" s="5"/>
      <c r="E36" s="3"/>
      <c r="F36" s="11"/>
    </row>
    <row r="37" spans="1:6" s="7" customFormat="1" ht="13.8" x14ac:dyDescent="0.25">
      <c r="A37" s="5"/>
      <c r="E37" s="3"/>
      <c r="F37" s="11"/>
    </row>
    <row r="38" spans="1:6" s="7" customFormat="1" ht="13.8" x14ac:dyDescent="0.25">
      <c r="A38" s="5"/>
      <c r="E38" s="3"/>
      <c r="F38" s="11"/>
    </row>
    <row r="39" spans="1:6" s="7" customFormat="1" ht="13.8" x14ac:dyDescent="0.25">
      <c r="A39" s="5"/>
      <c r="E39" s="3"/>
      <c r="F39" s="11"/>
    </row>
    <row r="40" spans="1:6" s="7" customFormat="1" ht="13.8" x14ac:dyDescent="0.25">
      <c r="A40" s="5"/>
      <c r="E40" s="3"/>
      <c r="F40" s="11"/>
    </row>
    <row r="41" spans="1:6" s="7" customFormat="1" ht="13.8" x14ac:dyDescent="0.25">
      <c r="A41" s="5"/>
      <c r="E41" s="3"/>
      <c r="F41" s="11"/>
    </row>
    <row r="42" spans="1:6" s="7" customFormat="1" ht="13.8" x14ac:dyDescent="0.25">
      <c r="A42" s="5"/>
      <c r="E42" s="3"/>
      <c r="F42" s="11"/>
    </row>
    <row r="43" spans="1:6" s="7" customFormat="1" ht="13.8" x14ac:dyDescent="0.25">
      <c r="A43" s="5"/>
      <c r="E43" s="3"/>
      <c r="F43" s="11"/>
    </row>
    <row r="44" spans="1:6" s="7" customFormat="1" ht="13.8" x14ac:dyDescent="0.25">
      <c r="A44" s="5"/>
      <c r="E44" s="3"/>
      <c r="F44" s="11"/>
    </row>
    <row r="45" spans="1:6" s="7" customFormat="1" ht="13.8" x14ac:dyDescent="0.25">
      <c r="A45" s="5"/>
      <c r="E45" s="3"/>
      <c r="F45" s="11"/>
    </row>
    <row r="46" spans="1:6" s="7" customFormat="1" ht="13.8" x14ac:dyDescent="0.25">
      <c r="A46" s="5"/>
      <c r="E46" s="3"/>
      <c r="F46" s="11"/>
    </row>
    <row r="47" spans="1:6" s="7" customFormat="1" ht="13.8" x14ac:dyDescent="0.25">
      <c r="A47" s="5"/>
      <c r="E47" s="3"/>
      <c r="F47" s="11"/>
    </row>
    <row r="48" spans="1:6" s="7" customFormat="1" ht="13.8" x14ac:dyDescent="0.25">
      <c r="A48" s="5"/>
      <c r="E48" s="3"/>
      <c r="F48" s="11"/>
    </row>
    <row r="49" spans="1:6" s="7" customFormat="1" ht="13.8" x14ac:dyDescent="0.25">
      <c r="A49" s="5"/>
      <c r="E49" s="3"/>
      <c r="F49" s="11"/>
    </row>
    <row r="50" spans="1:6" s="7" customFormat="1" ht="13.8" x14ac:dyDescent="0.25">
      <c r="A50" s="5"/>
      <c r="E50" s="3"/>
      <c r="F50" s="11"/>
    </row>
    <row r="51" spans="1:6" s="7" customFormat="1" ht="13.8" x14ac:dyDescent="0.25">
      <c r="A51" s="5"/>
      <c r="E51" s="3"/>
      <c r="F51" s="11"/>
    </row>
    <row r="52" spans="1:6" s="7" customFormat="1" ht="13.8" x14ac:dyDescent="0.25">
      <c r="A52" s="5"/>
      <c r="E52" s="3"/>
      <c r="F52" s="11"/>
    </row>
    <row r="53" spans="1:6" s="7" customFormat="1" ht="13.8" x14ac:dyDescent="0.25">
      <c r="A53" s="5"/>
      <c r="E53" s="3"/>
      <c r="F53" s="11"/>
    </row>
    <row r="54" spans="1:6" s="7" customFormat="1" ht="13.8" x14ac:dyDescent="0.25">
      <c r="A54" s="5"/>
      <c r="E54" s="3"/>
      <c r="F54" s="11"/>
    </row>
    <row r="55" spans="1:6" s="7" customFormat="1" ht="13.8" x14ac:dyDescent="0.25">
      <c r="A55" s="5"/>
      <c r="E55" s="3"/>
      <c r="F55" s="11"/>
    </row>
    <row r="56" spans="1:6" s="7" customFormat="1" ht="13.8" x14ac:dyDescent="0.25">
      <c r="A56" s="5"/>
      <c r="E56" s="3"/>
      <c r="F56" s="11"/>
    </row>
  </sheetData>
  <mergeCells count="18">
    <mergeCell ref="A2:M2"/>
    <mergeCell ref="A1:M1"/>
    <mergeCell ref="A5:A6"/>
    <mergeCell ref="B5:B6"/>
    <mergeCell ref="C5:C6"/>
    <mergeCell ref="D5:D6"/>
    <mergeCell ref="E5:E6"/>
    <mergeCell ref="F5:F6"/>
    <mergeCell ref="G5:I5"/>
    <mergeCell ref="A4:H4"/>
    <mergeCell ref="I4:M4"/>
    <mergeCell ref="J5:L5"/>
    <mergeCell ref="M5:M6"/>
    <mergeCell ref="C12:M12"/>
    <mergeCell ref="C13:M13"/>
    <mergeCell ref="C14:M14"/>
    <mergeCell ref="D21:F21"/>
    <mergeCell ref="H21:I21"/>
  </mergeCells>
  <pageMargins left="0.51181102362204722" right="0.11811023622047245" top="0.35433070866141736" bottom="0.15748031496062992" header="0.31496062992125984" footer="0.31496062992125984"/>
  <pageSetup scale="54" fitToHeight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F11"/>
  <sheetViews>
    <sheetView workbookViewId="0">
      <selection activeCell="F5" sqref="F5"/>
    </sheetView>
  </sheetViews>
  <sheetFormatPr defaultColWidth="9.109375" defaultRowHeight="14.4" x14ac:dyDescent="0.3"/>
  <cols>
    <col min="1" max="1" width="9.109375" style="80"/>
    <col min="2" max="2" width="8.5546875" style="80" bestFit="1" customWidth="1"/>
    <col min="3" max="3" width="11" style="80" customWidth="1"/>
    <col min="4" max="4" width="16.33203125" style="80" customWidth="1"/>
    <col min="5" max="5" width="17.44140625" style="80" customWidth="1"/>
    <col min="6" max="6" width="16.44140625" style="80" customWidth="1"/>
    <col min="7" max="16384" width="9.109375" style="80"/>
  </cols>
  <sheetData>
    <row r="2" spans="2:6" s="74" customFormat="1" ht="13.2" x14ac:dyDescent="0.3">
      <c r="B2" s="117" t="s">
        <v>38</v>
      </c>
      <c r="C2" s="118" t="s">
        <v>39</v>
      </c>
      <c r="D2" s="119" t="s">
        <v>40</v>
      </c>
      <c r="E2" s="119"/>
      <c r="F2" s="119"/>
    </row>
    <row r="3" spans="2:6" s="74" customFormat="1" ht="26.4" x14ac:dyDescent="0.3">
      <c r="B3" s="117"/>
      <c r="C3" s="118"/>
      <c r="D3" s="75" t="s">
        <v>41</v>
      </c>
      <c r="E3" s="76" t="s">
        <v>5</v>
      </c>
      <c r="F3" s="76" t="s">
        <v>6</v>
      </c>
    </row>
    <row r="4" spans="2:6" x14ac:dyDescent="0.3">
      <c r="B4" s="77">
        <v>1</v>
      </c>
      <c r="C4" s="77">
        <v>6</v>
      </c>
      <c r="D4" s="78">
        <f>'Лот 1'!J9</f>
        <v>0</v>
      </c>
      <c r="E4" s="78">
        <f>'Лот 1'!K9</f>
        <v>0</v>
      </c>
      <c r="F4" s="78">
        <f>D4+E4</f>
        <v>0</v>
      </c>
    </row>
    <row r="5" spans="2:6" x14ac:dyDescent="0.3">
      <c r="B5" s="77">
        <v>2</v>
      </c>
      <c r="C5" s="77">
        <v>7</v>
      </c>
      <c r="D5" s="78">
        <f>'Лот 2'!J9</f>
        <v>0</v>
      </c>
      <c r="E5" s="78">
        <f>'Лот 2'!K9</f>
        <v>0</v>
      </c>
      <c r="F5" s="78">
        <f t="shared" ref="F5:F7" si="0">D5+E5</f>
        <v>0</v>
      </c>
    </row>
    <row r="6" spans="2:6" x14ac:dyDescent="0.3">
      <c r="B6" s="77">
        <v>3</v>
      </c>
      <c r="C6" s="77">
        <v>8</v>
      </c>
      <c r="D6" s="78">
        <f>'Лот 3'!J9</f>
        <v>0</v>
      </c>
      <c r="E6" s="78">
        <f>'Лот 3'!K9</f>
        <v>0</v>
      </c>
      <c r="F6" s="78">
        <f t="shared" si="0"/>
        <v>0</v>
      </c>
    </row>
    <row r="7" spans="2:6" x14ac:dyDescent="0.3">
      <c r="B7" s="77">
        <v>4</v>
      </c>
      <c r="C7" s="77">
        <v>10</v>
      </c>
      <c r="D7" s="78">
        <f>'Лот 4'!J9</f>
        <v>0</v>
      </c>
      <c r="E7" s="78">
        <f>'Лот 4'!K9</f>
        <v>0</v>
      </c>
      <c r="F7" s="78">
        <f t="shared" si="0"/>
        <v>0</v>
      </c>
    </row>
    <row r="8" spans="2:6" x14ac:dyDescent="0.3">
      <c r="B8" s="81"/>
      <c r="C8" s="81" t="s">
        <v>42</v>
      </c>
      <c r="D8" s="82">
        <f>SUM(D4:D7)</f>
        <v>0</v>
      </c>
      <c r="E8" s="82">
        <f>SUM(E4:E7)</f>
        <v>0</v>
      </c>
      <c r="F8" s="82">
        <f>SUM(F4:F7)</f>
        <v>0</v>
      </c>
    </row>
    <row r="9" spans="2:6" x14ac:dyDescent="0.3">
      <c r="D9" s="79"/>
      <c r="E9" s="79"/>
      <c r="F9" s="79"/>
    </row>
    <row r="11" spans="2:6" x14ac:dyDescent="0.3">
      <c r="E11" s="83"/>
      <c r="F11" s="79"/>
    </row>
  </sheetData>
  <mergeCells count="3">
    <mergeCell ref="B2:B3"/>
    <mergeCell ref="C2:C3"/>
    <mergeCell ref="D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Лот 1</vt:lpstr>
      <vt:lpstr>Лот 2</vt:lpstr>
      <vt:lpstr>Лот 3</vt:lpstr>
      <vt:lpstr>Лот 4</vt:lpstr>
      <vt:lpstr>сводная</vt:lpstr>
      <vt:lpstr>'Лот 1'!Область_печати</vt:lpstr>
      <vt:lpstr>'Лот 2'!Область_печати</vt:lpstr>
      <vt:lpstr>'Лот 3'!Область_печати</vt:lpstr>
      <vt:lpstr>'Лот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Калашникова Елена</dc:creator>
  <cp:lastModifiedBy>HP</cp:lastModifiedBy>
  <cp:lastPrinted>2019-05-28T09:14:37Z</cp:lastPrinted>
  <dcterms:created xsi:type="dcterms:W3CDTF">2016-02-12T13:47:50Z</dcterms:created>
  <dcterms:modified xsi:type="dcterms:W3CDTF">2019-06-21T07:54:45Z</dcterms:modified>
</cp:coreProperties>
</file>