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№1\Desktop\Заявки\Оборонэнерго\Хоругвино\"/>
    </mc:Choice>
  </mc:AlternateContent>
  <xr:revisionPtr revIDLastSave="0" documentId="8_{1C2CAFD1-73A1-4ACA-B954-B547AC297D2B}" xr6:coauthVersionLast="46" xr6:coauthVersionMax="46" xr10:uidLastSave="{00000000-0000-0000-0000-000000000000}"/>
  <bookViews>
    <workbookView xWindow="-108" yWindow="-108" windowWidth="23256" windowHeight="12576" xr2:uid="{3C9A24AD-9616-48A8-9ADB-0535F7057AEB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6" i="2" l="1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0" i="2"/>
  <c r="J49" i="2"/>
  <c r="J48" i="2"/>
  <c r="J47" i="2"/>
  <c r="J46" i="2"/>
  <c r="J45" i="2"/>
  <c r="J44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2" i="2"/>
  <c r="I48" i="2" l="1"/>
  <c r="I8" i="2"/>
  <c r="I9" i="2"/>
  <c r="I106" i="2"/>
  <c r="I77" i="2" l="1"/>
  <c r="I50" i="2"/>
  <c r="I49" i="2"/>
  <c r="I16" i="2"/>
  <c r="I15" i="2"/>
  <c r="I14" i="2"/>
  <c r="I7" i="2"/>
  <c r="I6" i="2"/>
  <c r="I5" i="2"/>
  <c r="I4" i="2"/>
  <c r="I3" i="2"/>
  <c r="I2" i="2"/>
</calcChain>
</file>

<file path=xl/sharedStrings.xml><?xml version="1.0" encoding="utf-8"?>
<sst xmlns="http://schemas.openxmlformats.org/spreadsheetml/2006/main" count="663" uniqueCount="340">
  <si>
    <t xml:space="preserve">Муфта концевая </t>
  </si>
  <si>
    <t>3КВТп-10-25/50(Б)</t>
  </si>
  <si>
    <t>шт</t>
  </si>
  <si>
    <t>3КВТп-10-70/120</t>
  </si>
  <si>
    <t>Муфта соединительная</t>
  </si>
  <si>
    <t>3СТп-10-70/120</t>
  </si>
  <si>
    <t>КЛ-10кВ</t>
  </si>
  <si>
    <t>РЛНД с Приводом ПРНЗ-10 и комплектом крепления</t>
  </si>
  <si>
    <t>Кронштейн</t>
  </si>
  <si>
    <t>РА1</t>
  </si>
  <si>
    <t>РА2</t>
  </si>
  <si>
    <t>РА4</t>
  </si>
  <si>
    <t>серия 3.407.1-143.8.64</t>
  </si>
  <si>
    <t>серия 3.407.1-143.8.65</t>
  </si>
  <si>
    <t>серия 3.407.1-143.8.66</t>
  </si>
  <si>
    <t>серия 3.407.1-143.8.69</t>
  </si>
  <si>
    <t>РА7</t>
  </si>
  <si>
    <t>серия 3.407.1-143.8.60</t>
  </si>
  <si>
    <t>КМ1</t>
  </si>
  <si>
    <t>серия 3.407.1-143.8.55</t>
  </si>
  <si>
    <t>Уголок 80*80*6мм L 2000мм ГОСТ 8509-93</t>
  </si>
  <si>
    <t>серия 3.407.1-143.8.56</t>
  </si>
  <si>
    <t>Хомут</t>
  </si>
  <si>
    <t>Х7</t>
  </si>
  <si>
    <t>Х8</t>
  </si>
  <si>
    <t>серия 3.407.1-143.8.68</t>
  </si>
  <si>
    <t xml:space="preserve">Заземляющий проводник </t>
  </si>
  <si>
    <t>ЗП1</t>
  </si>
  <si>
    <t>м</t>
  </si>
  <si>
    <t>серия 3.407.1-143.8.54</t>
  </si>
  <si>
    <t xml:space="preserve">Траверса </t>
  </si>
  <si>
    <t>ТМ63</t>
  </si>
  <si>
    <t>Х51</t>
  </si>
  <si>
    <t>Разъеденитель</t>
  </si>
  <si>
    <t>РЛНД1-10/400У1</t>
  </si>
  <si>
    <t xml:space="preserve">Привод </t>
  </si>
  <si>
    <t>ПРНЗ-10У1</t>
  </si>
  <si>
    <t>Муфта концевая</t>
  </si>
  <si>
    <t>ЗКНТп-10-25/50(Б)</t>
  </si>
  <si>
    <t>ОПНп-10</t>
  </si>
  <si>
    <t>Ограничитель перенапряжений 10 кВ</t>
  </si>
  <si>
    <t>Изолятор штырьевой</t>
  </si>
  <si>
    <t>IF20(ШФ20ГО)</t>
  </si>
  <si>
    <t xml:space="preserve">Колпачёк </t>
  </si>
  <si>
    <t>К9</t>
  </si>
  <si>
    <t>Спиральная вязка</t>
  </si>
  <si>
    <t>СВ35</t>
  </si>
  <si>
    <t>Плашечный зажим</t>
  </si>
  <si>
    <t>CD35</t>
  </si>
  <si>
    <t>Провод заземляющий</t>
  </si>
  <si>
    <t>МГГ 1х50,L=1000мм</t>
  </si>
  <si>
    <t xml:space="preserve">Подьём кабеля на опору </t>
  </si>
  <si>
    <t>Швеллер №10</t>
  </si>
  <si>
    <t>ГОСТ 380-2005</t>
  </si>
  <si>
    <t>Металлическая бандажная лента</t>
  </si>
  <si>
    <t>F207</t>
  </si>
  <si>
    <t>С20</t>
  </si>
  <si>
    <t>Материалы</t>
  </si>
  <si>
    <t>Труба гладкая ПНД D 315</t>
  </si>
  <si>
    <t>ПЭ 100SDR13,6</t>
  </si>
  <si>
    <t>Труба гофрированная двустенная ПНД D110мм</t>
  </si>
  <si>
    <t>Уплотнитель термоусаживаемый кабельныый для труб</t>
  </si>
  <si>
    <t>ПНД 110 мм</t>
  </si>
  <si>
    <t>УКПТ-175/55</t>
  </si>
  <si>
    <t>Лента сигнальная</t>
  </si>
  <si>
    <t>ЛСЭ-150</t>
  </si>
  <si>
    <t>Песок</t>
  </si>
  <si>
    <t>м3</t>
  </si>
  <si>
    <t>ГОСТ 8736-2014</t>
  </si>
  <si>
    <t>Информационный знак в составе:</t>
  </si>
  <si>
    <t>6.1</t>
  </si>
  <si>
    <t>6.2</t>
  </si>
  <si>
    <t>Кабельно-проводниковая продукция</t>
  </si>
  <si>
    <t>ВЛ-10кВ</t>
  </si>
  <si>
    <t>Железобетонные изделия</t>
  </si>
  <si>
    <t>Стойка  СВ110-5</t>
  </si>
  <si>
    <t>ТУ 5863-007-00113557-94</t>
  </si>
  <si>
    <t>Плита П-Зи</t>
  </si>
  <si>
    <t>3.407.1-143.7.6</t>
  </si>
  <si>
    <t>Стальные изделия</t>
  </si>
  <si>
    <t>Траверса</t>
  </si>
  <si>
    <t>ТМ64</t>
  </si>
  <si>
    <t>ТМ65</t>
  </si>
  <si>
    <t>ТП 27.0002-28</t>
  </si>
  <si>
    <t>ТП 27.0002-29</t>
  </si>
  <si>
    <t>ТМ66</t>
  </si>
  <si>
    <t>ТМ67</t>
  </si>
  <si>
    <t>ТМ68</t>
  </si>
  <si>
    <t>ТП 27.0002-31</t>
  </si>
  <si>
    <t>ТП 27.0002-32</t>
  </si>
  <si>
    <t>ТП 27.0002-33</t>
  </si>
  <si>
    <t>Крепление подкоса</t>
  </si>
  <si>
    <t>У52</t>
  </si>
  <si>
    <t>ТП 27.0002-41</t>
  </si>
  <si>
    <t>ТП 27.0002-43</t>
  </si>
  <si>
    <t>Стяжка</t>
  </si>
  <si>
    <t>Г1</t>
  </si>
  <si>
    <t>ТП 27.0002-44</t>
  </si>
  <si>
    <t>ТП 27.0002-42</t>
  </si>
  <si>
    <t>Стандартные изделия</t>
  </si>
  <si>
    <t>Линейная арматура</t>
  </si>
  <si>
    <t>Штырьевой изолятор</t>
  </si>
  <si>
    <t>IF20(ШФ20Г0)</t>
  </si>
  <si>
    <t>Подвесной изолятор</t>
  </si>
  <si>
    <t>Анкерный зажим</t>
  </si>
  <si>
    <t>разрядник мультикамерный</t>
  </si>
  <si>
    <t>зажим оперативного заземления</t>
  </si>
  <si>
    <t>SML70/20</t>
  </si>
  <si>
    <t>PAZ 3</t>
  </si>
  <si>
    <t>PMK-10-IV-УХЛ1</t>
  </si>
  <si>
    <t>ORPN-D</t>
  </si>
  <si>
    <t>РЛНД с Приводом ПРНЗ-10 и комплектом крепления(для подключения СТП 10/0,4 кВ)</t>
  </si>
  <si>
    <t xml:space="preserve">Вал привода </t>
  </si>
  <si>
    <t>Р2</t>
  </si>
  <si>
    <t>ТП27.0002-30</t>
  </si>
  <si>
    <t>ТП27.0002-31</t>
  </si>
  <si>
    <t>ТП27.0002-44</t>
  </si>
  <si>
    <t>Заземление опор</t>
  </si>
  <si>
    <t>Полоса стальная 40х4</t>
  </si>
  <si>
    <t>Арматура 16-А-III</t>
  </si>
  <si>
    <t>ГОСТ 103-2006</t>
  </si>
  <si>
    <t>ГОСТ 5781-82</t>
  </si>
  <si>
    <t>СИП -3 1х35</t>
  </si>
  <si>
    <t>ВЛ-0,4 кВ</t>
  </si>
  <si>
    <t>Стойка СВ95-3</t>
  </si>
  <si>
    <t>ЗП1М</t>
  </si>
  <si>
    <t>Металлическая  лента 20х0,7х1000</t>
  </si>
  <si>
    <t>F20.07</t>
  </si>
  <si>
    <t>Скрепа</t>
  </si>
  <si>
    <t>Натяжной зажим для СИП 4х16</t>
  </si>
  <si>
    <t>РА 25х100</t>
  </si>
  <si>
    <t>Комплект промежуточной подвески</t>
  </si>
  <si>
    <t>ES 1500</t>
  </si>
  <si>
    <t xml:space="preserve">Кронштейн анкерный </t>
  </si>
  <si>
    <t>СА 25(полиамидный)</t>
  </si>
  <si>
    <t xml:space="preserve">Зажим </t>
  </si>
  <si>
    <t>Зажим</t>
  </si>
  <si>
    <t>ЗПВ</t>
  </si>
  <si>
    <t>ПС-1-1-1А</t>
  </si>
  <si>
    <t>KZP2</t>
  </si>
  <si>
    <t>OP 645</t>
  </si>
  <si>
    <t>Кабельный ремешок d =45мм</t>
  </si>
  <si>
    <t>KR1</t>
  </si>
  <si>
    <t>Заземление опор ВЛ</t>
  </si>
  <si>
    <t>ГОСТ5781-82</t>
  </si>
  <si>
    <t>СИП-2 3х16+1х25</t>
  </si>
  <si>
    <t>СИП-4 4х16</t>
  </si>
  <si>
    <t>СТП 10/0,4 кВ 25 кВА</t>
  </si>
  <si>
    <t>4</t>
  </si>
  <si>
    <t>Заземляющий  проводник d10 мм</t>
  </si>
  <si>
    <t>Заземляющий проводник d10мм</t>
  </si>
  <si>
    <t>ЗП2</t>
  </si>
  <si>
    <t>Заземление СТП 10/0,4 кВ</t>
  </si>
  <si>
    <t>Комплектное распределительное устройство КРУН-10 кВ</t>
  </si>
  <si>
    <t>Заземление КРУН-10 кВ</t>
  </si>
  <si>
    <t>Фундамент под КРУН-10 кВ</t>
  </si>
  <si>
    <t>Блок ФБС 12.6.6-Т</t>
  </si>
  <si>
    <t>СТБ 1076-97</t>
  </si>
  <si>
    <t>Песчано-гравийная смест фр0-20мм</t>
  </si>
  <si>
    <t>ГОСТ 23735-2014</t>
  </si>
  <si>
    <t>Гост103-2006</t>
  </si>
  <si>
    <t>КМ3</t>
  </si>
  <si>
    <t xml:space="preserve">Скоба </t>
  </si>
  <si>
    <t>Скрепа для крепления ленты</t>
  </si>
  <si>
    <t>Кабель АСБл 3х35-10</t>
  </si>
  <si>
    <t>Кабель АСБл 3х120-10</t>
  </si>
  <si>
    <t>Разработка грунта II вручную</t>
  </si>
  <si>
    <t>11,88</t>
  </si>
  <si>
    <t>Устройство песчаной подушки (150 мм)</t>
  </si>
  <si>
    <t>66/1,98</t>
  </si>
  <si>
    <t>м/ м3</t>
  </si>
  <si>
    <t>Обратная засыпка песком (150 мм)</t>
  </si>
  <si>
    <t>Укладка ленты сигнальной ЛСЭ-150</t>
  </si>
  <si>
    <t>Устройство трубопроводов из ПНД труб</t>
  </si>
  <si>
    <t>Обратная засыпка выкопным грунтом</t>
  </si>
  <si>
    <t>7,92</t>
  </si>
  <si>
    <t>Уплотнение грунта и песка виброплитой</t>
  </si>
  <si>
    <t>Планировка бульдозерами</t>
  </si>
  <si>
    <t>26</t>
  </si>
  <si>
    <t>м2</t>
  </si>
  <si>
    <t>Установка информационного знака</t>
  </si>
  <si>
    <t>3</t>
  </si>
  <si>
    <t>шт.</t>
  </si>
  <si>
    <t>Монтаж кабельной соединительной муфты для 3-х</t>
  </si>
  <si>
    <t>2</t>
  </si>
  <si>
    <t>Монтаж кабельной концевой муфты для 3-х жильного</t>
  </si>
  <si>
    <t>1</t>
  </si>
  <si>
    <t>Укладка кабеля ( АСБЛ-10 3х35 и 3х120) в траншее</t>
  </si>
  <si>
    <t>69</t>
  </si>
  <si>
    <t>Подъем кабеля ( АСБЛ-10 3х35) по опоре</t>
  </si>
  <si>
    <t>9</t>
  </si>
  <si>
    <t>Затягивание кабеля в трубу</t>
  </si>
  <si>
    <t>Монтаж термоусаживаемого кабельного уплотнителя</t>
  </si>
  <si>
    <t>для труб</t>
  </si>
  <si>
    <t>6</t>
  </si>
  <si>
    <t>Пусконаладочные работы КЛ</t>
  </si>
  <si>
    <t>Фазировка линии</t>
  </si>
  <si>
    <t>Измерение сопротивления изоляции мегаомметром</t>
  </si>
  <si>
    <t>Испытание повышенным выпрямленным напряжением</t>
  </si>
  <si>
    <t>Установка РЛНД-1-10-400</t>
  </si>
  <si>
    <t>Установка разъединителя РЛНД-1-10-400 на опоре с</t>
  </si>
  <si>
    <t>приводом ПРНЗ-10</t>
  </si>
  <si>
    <t>Монтаж ограничителя перенапряжения ОПН</t>
  </si>
  <si>
    <t>Установка опор одностоечных на базе стоек СВ110-5</t>
  </si>
  <si>
    <t>Опоры ВЛ-10 кВ и ВЛ-0,4 кВ</t>
  </si>
  <si>
    <t>Установка опор одностоечных на базе стоек СВ95-3</t>
  </si>
  <si>
    <t>Установка опор двухстоечных на базе стоек СВ110-5</t>
  </si>
  <si>
    <t>5</t>
  </si>
  <si>
    <t>Установка опор трехстоечных на базе стоек СВ110-5</t>
  </si>
  <si>
    <t>Установка анкерных плит П-3и под опоры на базе стоек</t>
  </si>
  <si>
    <t>СВ110-5</t>
  </si>
  <si>
    <t>32</t>
  </si>
  <si>
    <t>Заземление опор 10 кВ</t>
  </si>
  <si>
    <t>Разработка грунта II категории вручную</t>
  </si>
  <si>
    <t>Прокладка горизонтального заземлителя ст . полоса 40х4 мм</t>
  </si>
  <si>
    <t>45</t>
  </si>
  <si>
    <t>Забивка вертикального заземлителя ст. 16 мм L=3 м</t>
  </si>
  <si>
    <t>6,75</t>
  </si>
  <si>
    <t>м³</t>
  </si>
  <si>
    <t>Заземление опор 0,4 кВ</t>
  </si>
  <si>
    <t>0,3</t>
  </si>
  <si>
    <t>Монтажные работы</t>
  </si>
  <si>
    <t>Подвеска СИП-3 1х35 по опорам</t>
  </si>
  <si>
    <t>8133</t>
  </si>
  <si>
    <t>Подвеска СИП-2 3х16+1х25 по опорам</t>
  </si>
  <si>
    <t>53</t>
  </si>
  <si>
    <t>Подвеска СИП-4 4х16 по опорам</t>
  </si>
  <si>
    <t>20</t>
  </si>
  <si>
    <t>Монтаж СТП 10/0.4 кВ</t>
  </si>
  <si>
    <t>Монтаж ячеек КРУН 10 кВ</t>
  </si>
  <si>
    <t>Устройство водоотводной трубы из ПЭ труб (КРУН 10 кВ</t>
  </si>
  <si>
    <t>Линейная арматура ВЛ-10 кВ</t>
  </si>
  <si>
    <t>Монтаж разрядников РМК-10-IV-УХЛ1</t>
  </si>
  <si>
    <t>57</t>
  </si>
  <si>
    <t>Монтаж штыревого изолятора IF20 ( ШФ20ГО)</t>
  </si>
  <si>
    <t>173</t>
  </si>
  <si>
    <t>Монтаж колпачка К9</t>
  </si>
  <si>
    <t>73</t>
  </si>
  <si>
    <t>Монтаж спиральной вязки СВ35</t>
  </si>
  <si>
    <t>346</t>
  </si>
  <si>
    <t>Монтаж плашечного зажима CD35</t>
  </si>
  <si>
    <t>75</t>
  </si>
  <si>
    <t>Монтаж подвесного изолятора SML 70/20</t>
  </si>
  <si>
    <t>48</t>
  </si>
  <si>
    <t>Монтаж анкерного зажима PAZ 3</t>
  </si>
  <si>
    <t>Монтаж зажима оперативного заземления ORPN-D</t>
  </si>
  <si>
    <t>Линейная арматура ВЛ-0,4 кВ</t>
  </si>
  <si>
    <t>Монтаж металлической ленты 20х0,7х1000 мм</t>
  </si>
  <si>
    <t>Монтаж скрепы С20</t>
  </si>
  <si>
    <t>Монтаж натяжного зажима для СИП 4х16</t>
  </si>
  <si>
    <t>Монтаж кронштейна анкерного СА 25</t>
  </si>
  <si>
    <t>Монтаж комплекта промежуточной подвески ES 1500</t>
  </si>
  <si>
    <t>Монтаж зажима ЗПВ</t>
  </si>
  <si>
    <t>Монтаж зажима ПС-1-1А</t>
  </si>
  <si>
    <t>Монтаж зажима KZP2</t>
  </si>
  <si>
    <t>Монтаж зажима OP 645</t>
  </si>
  <si>
    <t>Монтаж кабельного ремешка, d=45 мм KR1</t>
  </si>
  <si>
    <t>Заземление СТП</t>
  </si>
  <si>
    <t>16</t>
  </si>
  <si>
    <t>1,95</t>
  </si>
  <si>
    <t>Заземление КРУН</t>
  </si>
  <si>
    <t>18</t>
  </si>
  <si>
    <t>Пусконаладочные работы ВЛ</t>
  </si>
  <si>
    <t>Измерение сопротивления заземления опор</t>
  </si>
  <si>
    <t>47</t>
  </si>
  <si>
    <t>Пусконаладочные работы КРУН</t>
  </si>
  <si>
    <t>Испытание высоковольтного выключателя нагрузки</t>
  </si>
  <si>
    <t>Испытание цепи вторичной коммутации изоляции</t>
  </si>
  <si>
    <t>вторичных цепей</t>
  </si>
  <si>
    <t>Испытание высоковольтного разъединителя</t>
  </si>
  <si>
    <t>Испытание сборных и соединительных шин напряжением</t>
  </si>
  <si>
    <t>10кВ</t>
  </si>
  <si>
    <t>Испытание цепи вторичной коммутации</t>
  </si>
  <si>
    <t>Измерение сопротивления постоянному току</t>
  </si>
  <si>
    <t>Наладка терминала защит</t>
  </si>
  <si>
    <t>Измерение сопротивления заземления КРУН</t>
  </si>
  <si>
    <t>Пусконаладочные работы СТП</t>
  </si>
  <si>
    <t>Испытание силового трехфазного трансформатора</t>
  </si>
  <si>
    <t>Испытание трансформатора тока</t>
  </si>
  <si>
    <t>Испытание трехполюсного выключателя</t>
  </si>
  <si>
    <t>Измерение сопротивления заземления СТП</t>
  </si>
  <si>
    <t>Устройство фундамента и площадки для КРУН</t>
  </si>
  <si>
    <t>Разработка грунта вручную ( для фундамента</t>
  </si>
  <si>
    <t>Монтаж блоков ФБС12.6.6-Т</t>
  </si>
  <si>
    <t>Подвеска изолированных проводов ВЛ 0,38 кВ с помощью механизмов
(км)</t>
  </si>
  <si>
    <r>
      <t>ФЕР33-04-008-03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</si>
  <si>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ФЕР01-02-055-02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</si>
  <si>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Разработка грунта вручную с креплениями в траншеях шириной до 2 м, глубиной: до 2 м, группа грунтов 2
(100 м3)</t>
    </r>
    <r>
      <rPr>
        <i/>
        <sz val="7"/>
        <rFont val="Arial"/>
        <family val="2"/>
        <charset val="204"/>
      </rPr>
      <t xml:space="preserve">
(Прил.1.12 п.3.187 Доработка вручную, зачистка дна и стенок с выкидкой грунта в котлованах и траншеях, разработанных механизированным способом ОЗП=1,2; ТЗ=1,2)</t>
    </r>
  </si>
  <si>
    <r>
      <t>ФЕРм08-02-142-01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</si>
  <si>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t>Устройство постели при одном кабеле в траншее
(100 м)</t>
  </si>
  <si>
    <r>
      <t>ФЕР01-02-061-01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</si>
  <si>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t>Засыпка вручную траншей, пазух котлованов и ям, группа грунтов: 1
(100 м3)</t>
  </si>
  <si>
    <r>
      <t>ФЕРм10-06-048-05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</si>
  <si>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Прокладка волоконно-оптических кабелей в траншее
(км кабеля)</t>
    </r>
    <r>
      <rPr>
        <i/>
        <sz val="7"/>
        <rFont val="Arial"/>
        <family val="2"/>
        <charset val="204"/>
      </rPr>
      <t xml:space="preserve">
(ОП п.1.10.92 Прокладка опознавательной ленты ПЗ=0,3 (ОЗП=0,3; ЭМ=0,3 к расх.; ЗПМ=0,3; МАТ=0,3 к расх.; ТЗ=0,3; ТЗМ=0,3))</t>
    </r>
  </si>
  <si>
    <r>
      <t>ФЕР34-02-003-01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</si>
  <si>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t>Устройство трубопроводов из полиэтиленовых труб: до 2 отверстий
(канал.км)</t>
  </si>
  <si>
    <t>Муфта концевая эпоксидная для 3-жильного кабеля напряжением: до 10 кВ, сечение одной жилы до 35 мм2</t>
  </si>
  <si>
    <r>
      <t>ФЕРм08-02-165-05 прим</t>
    </r>
    <r>
      <rPr>
        <i/>
        <sz val="8"/>
        <rFont val="Arial"/>
        <family val="2"/>
        <charset val="204"/>
      </rPr>
      <t xml:space="preserve">
Приказ Минстроя России от 30.12.2016 №1039/пр</t>
    </r>
  </si>
  <si>
    <r>
      <t>ФЕРм08-02-141-04</t>
    </r>
    <r>
      <rPr>
        <i/>
        <sz val="8"/>
        <rFont val="Arial"/>
        <family val="2"/>
        <charset val="204"/>
      </rPr>
      <t xml:space="preserve">
Приказ Минстроя России от 30.12.2016 №1039/пр</t>
    </r>
  </si>
  <si>
    <t>Кабель до 35 кВ в готовых траншеях без покрытий, масса 1 м: до 6 кг</t>
  </si>
  <si>
    <r>
      <t>ФЕРм08-02-147-13</t>
    </r>
    <r>
      <rPr>
        <i/>
        <sz val="8"/>
        <rFont val="Arial"/>
        <family val="2"/>
        <charset val="204"/>
      </rPr>
      <t xml:space="preserve">
Приказ Минстроя России от 30.12.2016 №1039/пр</t>
    </r>
  </si>
  <si>
    <t>Кабель до 35 кВ по установленным конструкциям и лоткам с креплением по всей длине, масса 1 м кабеля: до 6 кг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</si>
  <si>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70 мм2</t>
  </si>
  <si>
    <r>
      <t>ФЕРм08-02-412-05</t>
    </r>
    <r>
      <rPr>
        <i/>
        <sz val="8"/>
        <rFont val="Arial"/>
        <family val="2"/>
        <charset val="204"/>
      </rPr>
      <t xml:space="preserve">
Приказ Минстроя России от 30.12.2016 №1039/пр</t>
    </r>
  </si>
  <si>
    <r>
      <t>ФЕР33-04-016-02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</si>
  <si>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t>Развозка конструкций и материалов опор ВЛ 0,38-10 кВ по трассе: одностоечных
(шт)</t>
  </si>
  <si>
    <t xml:space="preserve">46,57
</t>
  </si>
  <si>
    <t>61</t>
  </si>
  <si>
    <r>
      <t>ФЕР33-04-003-01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</si>
  <si>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t>Установка железобетонных опор ВЛ 0,38; 6-10 кВ с траверсами без приставок: одностоечных
(шт)</t>
  </si>
  <si>
    <t xml:space="preserve">179,34
</t>
  </si>
  <si>
    <r>
      <t>ФЕРм10-06-034-28</t>
    </r>
    <r>
      <rPr>
        <i/>
        <sz val="8"/>
        <rFont val="Arial"/>
        <family val="2"/>
        <charset val="204"/>
      </rPr>
      <t xml:space="preserve">
Приказ Минстроя России от 30.12.2016 №1039/пр</t>
    </r>
  </si>
  <si>
    <t>Герметизация канала кабельной канализации: занятого (прим. трубы ПНД)</t>
  </si>
  <si>
    <r>
      <t>ФЕРм08-02-472-02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</si>
  <si>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t>Заземлитель горизонтальный из стали: полосовой сечением 160 мм2
(100 м)</t>
  </si>
  <si>
    <r>
      <t>ФЕР08-01-002-01</t>
    </r>
    <r>
      <rPr>
        <i/>
        <sz val="8"/>
        <rFont val="Arial"/>
        <family val="2"/>
        <charset val="204"/>
      </rPr>
      <t xml:space="preserve">
Приказ Минстроя России от 30.12.2016 №1039/пр</t>
    </r>
  </si>
  <si>
    <t>Устройство основания под фундаменты: песчаного</t>
  </si>
  <si>
    <t>Устройство песчано-гравийной подсыпки (для фунд)</t>
  </si>
  <si>
    <r>
      <t>ФЕР07-01-001-01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</si>
  <si>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t>Укладка блоков и плит ленточных фундаментов при глубине котлована до 4 м, масса конструкций: до 0,5 т (плита МУ103, МУ 104)
(100 шт)</t>
  </si>
  <si>
    <t>Обратная засыпка выкопного грунта вручную с тр</t>
  </si>
  <si>
    <t>Обратная засыпка выкопного грунта вручную стр</t>
  </si>
  <si>
    <t>Монтаж кабельной концевой муфты для 3-х ж к на опоре</t>
  </si>
  <si>
    <t>ФЕР 01-02-005-01</t>
  </si>
  <si>
    <t>ФЕР 01-01-036-03</t>
  </si>
  <si>
    <r>
      <t>ФЕРм08-01-025-01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</si>
  <si>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t>Подстанция комплектная трансформаторная напряжением до 10 кВ с трансформатором мощностью: до 400 кВ·А
(шт)</t>
  </si>
  <si>
    <t xml:space="preserve">1202,56
</t>
  </si>
  <si>
    <t>01. Раскатка неизолированных проводов с помощью механизмов или вручную. 02. Раскатка изолированных проводов с помощью троса-лидера. 03. Соединение проводов. 04. Подъем неизолированных проводов на опоры. 05. Натягивание и визирование проводов. 06. Крепление проводов и устройство перемычек.</t>
  </si>
  <si>
    <t>01. Сборка опор. 02. Устройство приставок. 03. Установка изоляторов. 04. Присоединение заземляющих проводников к стальным деталям опор. 05. Бурение котлованов с доработкой грунта вручную. 06. Установка и выверка опор с засыпкой котлованов и трамбованием грунта. 07. Нумерация опор и закрепление предупредительных плакатов.</t>
  </si>
  <si>
    <t>"ФЕР33-04-008-03
Приказ Минстроя России от 26.12.2019 №876/пр"</t>
  </si>
  <si>
    <t>7</t>
  </si>
  <si>
    <t>2841</t>
  </si>
  <si>
    <t>10940</t>
  </si>
  <si>
    <t>0,30</t>
  </si>
  <si>
    <t>1202,56</t>
  </si>
  <si>
    <t>2,4</t>
  </si>
  <si>
    <t>3,78</t>
  </si>
  <si>
    <t>2,04</t>
  </si>
  <si>
    <t>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</si>
</sst>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i/>
      <sz val="7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0" fillId="2" borderId="0" xfId="0" applyFill="1"/>
    <xf numFmtId="49" fontId="0" fillId="0" borderId="0" xfId="0" applyNumberFormat="1"/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top" wrapText="1"/>
    </xf>
    <xf numFmtId="164" fontId="5" fillId="0" borderId="1" xfId="0" applyNumberFormat="1" applyFont="1" applyBorder="1" applyAlignment="1">
      <alignment horizontal="left" vertical="top" wrapText="1"/>
    </xf>
    <xf numFmtId="49" fontId="7" fillId="3" borderId="1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right" vertical="top"/>
    </xf>
    <xf numFmtId="49" fontId="7" fillId="4" borderId="1" xfId="0" applyNumberFormat="1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right" vertical="top"/>
    </xf>
    <xf numFmtId="0" fontId="3" fillId="0" borderId="2" xfId="0" applyFont="1" applyBorder="1" applyAlignment="1">
      <alignment horizontal="left" vertical="top" wrapText="1"/>
    </xf>
    <xf numFmtId="0" fontId="0" fillId="0" borderId="1" xfId="0" applyBorder="1"/>
    <xf numFmtId="49" fontId="0" fillId="0" borderId="1" xfId="0" applyNumberFormat="1" applyBorder="1"/>
    <xf numFmtId="0" fontId="0" fillId="0" borderId="2" xfId="0" applyBorder="1"/>
    <xf numFmtId="0" fontId="4" fillId="0" borderId="3" xfId="0" applyFont="1" applyBorder="1" applyAlignment="1">
      <alignment horizontal="right" vertical="top" wrapText="1"/>
    </xf>
    <xf numFmtId="49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1" xfId="0" applyBorder="1"/>
    <xf numFmtId="0" fontId="0" fillId="0" borderId="3" xfId="0" applyBorder="1"/>
    <xf numFmtId="0" fontId="0" fillId="0" borderId="13" xfId="0" applyBorder="1"/>
    <xf numFmtId="49" fontId="0" fillId="0" borderId="12" xfId="0" applyNumberFormat="1" applyBorder="1"/>
    <xf numFmtId="49" fontId="0" fillId="0" borderId="11" xfId="0" applyNumberFormat="1" applyBorder="1"/>
    <xf numFmtId="49" fontId="0" fillId="0" borderId="10" xfId="0" applyNumberFormat="1" applyBorder="1"/>
    <xf numFmtId="0" fontId="10" fillId="0" borderId="1" xfId="0" applyFont="1" applyBorder="1"/>
    <xf numFmtId="0" fontId="10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2" borderId="8" xfId="0" applyFill="1" applyBorder="1"/>
    <xf numFmtId="0" fontId="0" fillId="2" borderId="10" xfId="0" applyFill="1" applyBorder="1"/>
    <xf numFmtId="0" fontId="0" fillId="2" borderId="1" xfId="0" applyFill="1" applyBorder="1"/>
    <xf numFmtId="0" fontId="0" fillId="2" borderId="2" xfId="0" applyFill="1" applyBorder="1"/>
    <xf numFmtId="49" fontId="0" fillId="2" borderId="1" xfId="0" applyNumberFormat="1" applyFill="1" applyBorder="1"/>
    <xf numFmtId="49" fontId="0" fillId="0" borderId="3" xfId="0" applyNumberFormat="1" applyBorder="1"/>
    <xf numFmtId="49" fontId="0" fillId="0" borderId="14" xfId="0" applyNumberFormat="1" applyBorder="1"/>
    <xf numFmtId="0" fontId="4" fillId="0" borderId="11" xfId="0" applyFont="1" applyBorder="1" applyAlignment="1">
      <alignment horizontal="right" vertical="top" wrapText="1"/>
    </xf>
    <xf numFmtId="0" fontId="0" fillId="0" borderId="14" xfId="0" applyBorder="1"/>
    <xf numFmtId="0" fontId="1" fillId="0" borderId="12" xfId="0" applyFont="1" applyBorder="1"/>
    <xf numFmtId="0" fontId="1" fillId="0" borderId="9" xfId="0" applyFont="1" applyBorder="1"/>
    <xf numFmtId="0" fontId="4" fillId="0" borderId="10" xfId="0" applyFont="1" applyBorder="1" applyAlignment="1">
      <alignment horizontal="right" vertical="top" wrapText="1"/>
    </xf>
    <xf numFmtId="0" fontId="1" fillId="0" borderId="2" xfId="0" applyFont="1" applyBorder="1"/>
    <xf numFmtId="0" fontId="0" fillId="2" borderId="12" xfId="0" applyFill="1" applyBorder="1"/>
    <xf numFmtId="0" fontId="0" fillId="2" borderId="11" xfId="0" applyFill="1" applyBorder="1"/>
    <xf numFmtId="164" fontId="5" fillId="0" borderId="11" xfId="0" applyNumberFormat="1" applyFont="1" applyBorder="1" applyAlignment="1">
      <alignment horizontal="left" vertical="top" wrapText="1"/>
    </xf>
    <xf numFmtId="0" fontId="0" fillId="2" borderId="4" xfId="0" applyFill="1" applyBorder="1"/>
    <xf numFmtId="49" fontId="0" fillId="0" borderId="8" xfId="0" applyNumberFormat="1" applyBorder="1"/>
    <xf numFmtId="0" fontId="2" fillId="0" borderId="11" xfId="0" applyFont="1" applyBorder="1"/>
    <xf numFmtId="0" fontId="3" fillId="0" borderId="11" xfId="0" applyFont="1" applyBorder="1" applyAlignment="1">
      <alignment horizontal="left" vertical="top" wrapText="1"/>
    </xf>
    <xf numFmtId="0" fontId="2" fillId="0" borderId="10" xfId="0" applyFont="1" applyBorder="1"/>
    <xf numFmtId="0" fontId="0" fillId="0" borderId="1" xfId="0" applyBorder="1" applyAlignment="1">
      <alignment wrapText="1"/>
    </xf>
    <xf numFmtId="49" fontId="0" fillId="0" borderId="7" xfId="0" applyNumberFormat="1" applyBorder="1"/>
    <xf numFmtId="0" fontId="1" fillId="0" borderId="6" xfId="0" applyFont="1" applyBorder="1"/>
    <xf numFmtId="0" fontId="1" fillId="0" borderId="1" xfId="0" applyFont="1" applyBorder="1"/>
    <xf numFmtId="0" fontId="2" fillId="0" borderId="1" xfId="0" applyFont="1" applyBorder="1"/>
    <xf numFmtId="0" fontId="9" fillId="3" borderId="2" xfId="0" applyFont="1" applyFill="1" applyBorder="1" applyAlignment="1">
      <alignment horizontal="left" vertical="top" wrapText="1"/>
    </xf>
    <xf numFmtId="0" fontId="2" fillId="0" borderId="14" xfId="0" applyFont="1" applyBorder="1"/>
    <xf numFmtId="0" fontId="0" fillId="5" borderId="0" xfId="0" applyFill="1"/>
    <xf numFmtId="0" fontId="1" fillId="5" borderId="0" xfId="0" applyFont="1" applyFill="1"/>
    <xf numFmtId="49" fontId="0" fillId="5" borderId="0" xfId="0" applyNumberFormat="1" applyFill="1" applyAlignment="1">
      <alignment horizontal="right"/>
    </xf>
    <xf numFmtId="0" fontId="0" fillId="5" borderId="0" xfId="0" applyFont="1" applyFill="1"/>
    <xf numFmtId="0" fontId="2" fillId="5" borderId="0" xfId="0" applyFont="1" applyFill="1"/>
    <xf numFmtId="0" fontId="0" fillId="5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5A751-3A19-4164-9B2F-9A4773236996}">
  <dimension ref="A2:BK138"/>
  <sheetViews>
    <sheetView tabSelected="1" topLeftCell="A34" workbookViewId="0">
      <selection activeCell="M137" sqref="M137"/>
    </sheetView>
  </sheetViews>
  <sheetFormatPr defaultRowHeight="14.4" x14ac:dyDescent="0.3"/>
  <cols>
    <col min="1" max="2" width="8.88671875" style="63"/>
    <col min="3" max="3" width="23.44140625" style="63" customWidth="1"/>
    <col min="4" max="4" width="8.88671875" style="63"/>
    <col min="5" max="5" width="9.6640625" style="63" customWidth="1"/>
    <col min="6" max="63" width="8.88671875" style="63"/>
  </cols>
  <sheetData>
    <row r="2" spans="1:63" x14ac:dyDescent="0.3">
      <c r="C2" s="64" t="s">
        <v>6</v>
      </c>
    </row>
    <row r="3" spans="1:63" s="2" customFormat="1" x14ac:dyDescent="0.3">
      <c r="A3" s="63">
        <v>1</v>
      </c>
      <c r="B3" s="63" t="s">
        <v>0</v>
      </c>
      <c r="C3" s="63"/>
      <c r="D3" s="63" t="s">
        <v>1</v>
      </c>
      <c r="E3" s="63"/>
      <c r="F3" s="63">
        <v>1</v>
      </c>
      <c r="G3" s="63" t="s">
        <v>2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</row>
    <row r="4" spans="1:63" s="2" customFormat="1" x14ac:dyDescent="0.3">
      <c r="A4" s="63">
        <v>2</v>
      </c>
      <c r="B4" s="63" t="s">
        <v>0</v>
      </c>
      <c r="C4" s="63"/>
      <c r="D4" s="63" t="s">
        <v>3</v>
      </c>
      <c r="E4" s="63"/>
      <c r="F4" s="63">
        <v>2</v>
      </c>
      <c r="G4" s="63" t="s">
        <v>2</v>
      </c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</row>
    <row r="5" spans="1:63" s="2" customFormat="1" x14ac:dyDescent="0.3">
      <c r="A5" s="63">
        <v>3</v>
      </c>
      <c r="B5" s="63" t="s">
        <v>4</v>
      </c>
      <c r="C5" s="63"/>
      <c r="D5" s="63" t="s">
        <v>5</v>
      </c>
      <c r="E5" s="63"/>
      <c r="F5" s="63">
        <v>2</v>
      </c>
      <c r="G5" s="63" t="s">
        <v>2</v>
      </c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</row>
    <row r="7" spans="1:63" x14ac:dyDescent="0.3">
      <c r="C7" s="64" t="s">
        <v>7</v>
      </c>
    </row>
    <row r="8" spans="1:63" s="2" customFormat="1" x14ac:dyDescent="0.3">
      <c r="A8" s="63">
        <v>1</v>
      </c>
      <c r="B8" s="63" t="s">
        <v>8</v>
      </c>
      <c r="C8" s="63"/>
      <c r="D8" s="63" t="s">
        <v>9</v>
      </c>
      <c r="E8" s="63"/>
      <c r="F8" s="63">
        <v>1</v>
      </c>
      <c r="G8" s="63"/>
      <c r="H8" s="63"/>
      <c r="I8" s="63"/>
      <c r="J8" s="63" t="s">
        <v>12</v>
      </c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</row>
    <row r="9" spans="1:63" s="2" customFormat="1" x14ac:dyDescent="0.3">
      <c r="A9" s="63">
        <v>2</v>
      </c>
      <c r="B9" s="63" t="s">
        <v>8</v>
      </c>
      <c r="C9" s="63"/>
      <c r="D9" s="63" t="s">
        <v>10</v>
      </c>
      <c r="E9" s="63"/>
      <c r="F9" s="63">
        <v>1</v>
      </c>
      <c r="G9" s="63" t="s">
        <v>2</v>
      </c>
      <c r="H9" s="63"/>
      <c r="I9" s="63"/>
      <c r="J9" s="63" t="s">
        <v>13</v>
      </c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</row>
    <row r="10" spans="1:63" s="2" customFormat="1" x14ac:dyDescent="0.3">
      <c r="A10" s="63">
        <v>3</v>
      </c>
      <c r="B10" s="63" t="s">
        <v>8</v>
      </c>
      <c r="C10" s="63"/>
      <c r="D10" s="63" t="s">
        <v>11</v>
      </c>
      <c r="E10" s="63"/>
      <c r="F10" s="63">
        <v>1</v>
      </c>
      <c r="G10" s="63" t="s">
        <v>2</v>
      </c>
      <c r="H10" s="63"/>
      <c r="I10" s="63"/>
      <c r="J10" s="63" t="s">
        <v>14</v>
      </c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</row>
    <row r="11" spans="1:63" s="2" customFormat="1" x14ac:dyDescent="0.3">
      <c r="A11" s="63">
        <v>4</v>
      </c>
      <c r="B11" s="63" t="s">
        <v>8</v>
      </c>
      <c r="C11" s="63"/>
      <c r="D11" s="63" t="s">
        <v>16</v>
      </c>
      <c r="E11" s="63"/>
      <c r="F11" s="63">
        <v>2</v>
      </c>
      <c r="G11" s="63" t="s">
        <v>2</v>
      </c>
      <c r="H11" s="63"/>
      <c r="I11" s="63"/>
      <c r="J11" s="63" t="s">
        <v>15</v>
      </c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</row>
    <row r="12" spans="1:63" s="2" customFormat="1" x14ac:dyDescent="0.3">
      <c r="A12" s="63">
        <v>5</v>
      </c>
      <c r="B12" s="63" t="s">
        <v>8</v>
      </c>
      <c r="C12" s="63"/>
      <c r="D12" s="63" t="s">
        <v>113</v>
      </c>
      <c r="E12" s="63"/>
      <c r="F12" s="63">
        <v>3</v>
      </c>
      <c r="G12" s="63" t="s">
        <v>2</v>
      </c>
      <c r="H12" s="63"/>
      <c r="I12" s="63"/>
      <c r="J12" s="63" t="s">
        <v>17</v>
      </c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</row>
    <row r="13" spans="1:63" s="2" customFormat="1" x14ac:dyDescent="0.3">
      <c r="A13" s="63">
        <v>6</v>
      </c>
      <c r="B13" s="63" t="s">
        <v>8</v>
      </c>
      <c r="C13" s="63"/>
      <c r="D13" s="63" t="s">
        <v>18</v>
      </c>
      <c r="E13" s="63"/>
      <c r="F13" s="63">
        <v>1</v>
      </c>
      <c r="G13" s="63" t="s">
        <v>2</v>
      </c>
      <c r="H13" s="63"/>
      <c r="I13" s="63"/>
      <c r="J13" s="63" t="s">
        <v>19</v>
      </c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</row>
    <row r="14" spans="1:63" x14ac:dyDescent="0.3">
      <c r="A14" s="63">
        <v>7</v>
      </c>
      <c r="B14" s="63" t="s">
        <v>20</v>
      </c>
      <c r="F14" s="63">
        <v>1</v>
      </c>
      <c r="G14" s="63" t="s">
        <v>2</v>
      </c>
    </row>
    <row r="15" spans="1:63" s="2" customFormat="1" x14ac:dyDescent="0.3">
      <c r="A15" s="63">
        <v>8</v>
      </c>
      <c r="B15" s="63" t="s">
        <v>162</v>
      </c>
      <c r="C15" s="63"/>
      <c r="D15" s="63" t="s">
        <v>161</v>
      </c>
      <c r="E15" s="63"/>
      <c r="F15" s="63">
        <v>1</v>
      </c>
      <c r="G15" s="63" t="s">
        <v>2</v>
      </c>
      <c r="H15" s="63"/>
      <c r="I15" s="63"/>
      <c r="J15" s="63" t="s">
        <v>21</v>
      </c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</row>
    <row r="16" spans="1:63" s="2" customFormat="1" x14ac:dyDescent="0.3">
      <c r="A16" s="63">
        <v>9</v>
      </c>
      <c r="B16" s="63" t="s">
        <v>22</v>
      </c>
      <c r="C16" s="63"/>
      <c r="D16" s="63" t="s">
        <v>23</v>
      </c>
      <c r="E16" s="63"/>
      <c r="F16" s="63">
        <v>6</v>
      </c>
      <c r="G16" s="63" t="s">
        <v>2</v>
      </c>
      <c r="H16" s="63"/>
      <c r="I16" s="63"/>
      <c r="J16" s="63" t="s">
        <v>25</v>
      </c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</row>
    <row r="17" spans="1:63" s="2" customFormat="1" x14ac:dyDescent="0.3">
      <c r="A17" s="63">
        <v>10</v>
      </c>
      <c r="B17" s="63" t="s">
        <v>22</v>
      </c>
      <c r="C17" s="63"/>
      <c r="D17" s="63" t="s">
        <v>24</v>
      </c>
      <c r="E17" s="63"/>
      <c r="F17" s="63">
        <v>3</v>
      </c>
      <c r="G17" s="63" t="s">
        <v>2</v>
      </c>
      <c r="H17" s="63"/>
      <c r="I17" s="63"/>
      <c r="J17" s="63" t="s">
        <v>25</v>
      </c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</row>
    <row r="18" spans="1:63" s="2" customFormat="1" x14ac:dyDescent="0.3">
      <c r="A18" s="63">
        <v>11</v>
      </c>
      <c r="B18" s="63" t="s">
        <v>26</v>
      </c>
      <c r="C18" s="63"/>
      <c r="D18" s="63" t="s">
        <v>27</v>
      </c>
      <c r="E18" s="63"/>
      <c r="F18" s="63">
        <v>5.2</v>
      </c>
      <c r="G18" s="63" t="s">
        <v>28</v>
      </c>
      <c r="H18" s="63"/>
      <c r="I18" s="63"/>
      <c r="J18" s="63" t="s">
        <v>13</v>
      </c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</row>
    <row r="19" spans="1:63" s="2" customFormat="1" x14ac:dyDescent="0.3">
      <c r="A19" s="63">
        <v>12</v>
      </c>
      <c r="B19" s="63" t="s">
        <v>30</v>
      </c>
      <c r="C19" s="63"/>
      <c r="D19" s="63" t="s">
        <v>31</v>
      </c>
      <c r="E19" s="63"/>
      <c r="F19" s="63">
        <v>1</v>
      </c>
      <c r="G19" s="63" t="s">
        <v>2</v>
      </c>
      <c r="H19" s="63"/>
      <c r="I19" s="63"/>
      <c r="J19" s="63" t="s">
        <v>29</v>
      </c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</row>
    <row r="20" spans="1:63" s="2" customFormat="1" x14ac:dyDescent="0.3">
      <c r="A20" s="63">
        <v>13</v>
      </c>
      <c r="B20" s="63" t="s">
        <v>22</v>
      </c>
      <c r="C20" s="63"/>
      <c r="D20" s="63" t="s">
        <v>32</v>
      </c>
      <c r="E20" s="63"/>
      <c r="F20" s="63">
        <v>1</v>
      </c>
      <c r="G20" s="63" t="s">
        <v>2</v>
      </c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</row>
    <row r="21" spans="1:63" s="2" customFormat="1" x14ac:dyDescent="0.3">
      <c r="A21" s="63">
        <v>14</v>
      </c>
      <c r="B21" s="63" t="s">
        <v>33</v>
      </c>
      <c r="C21" s="63"/>
      <c r="D21" s="63" t="s">
        <v>34</v>
      </c>
      <c r="E21" s="63"/>
      <c r="F21" s="63">
        <v>1</v>
      </c>
      <c r="G21" s="63" t="s">
        <v>2</v>
      </c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</row>
    <row r="22" spans="1:63" s="2" customFormat="1" x14ac:dyDescent="0.3">
      <c r="A22" s="63">
        <v>15</v>
      </c>
      <c r="B22" s="63" t="s">
        <v>35</v>
      </c>
      <c r="C22" s="63"/>
      <c r="D22" s="63" t="s">
        <v>36</v>
      </c>
      <c r="E22" s="63"/>
      <c r="F22" s="63">
        <v>1</v>
      </c>
      <c r="G22" s="63" t="s">
        <v>2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</row>
    <row r="23" spans="1:63" s="2" customFormat="1" x14ac:dyDescent="0.3">
      <c r="A23" s="63">
        <v>16</v>
      </c>
      <c r="B23" s="63" t="s">
        <v>37</v>
      </c>
      <c r="C23" s="63"/>
      <c r="D23" s="63" t="s">
        <v>38</v>
      </c>
      <c r="E23" s="63"/>
      <c r="F23" s="63">
        <v>1</v>
      </c>
      <c r="G23" s="63" t="s">
        <v>2</v>
      </c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</row>
    <row r="24" spans="1:63" s="2" customFormat="1" x14ac:dyDescent="0.3">
      <c r="A24" s="63">
        <v>17</v>
      </c>
      <c r="B24" s="63" t="s">
        <v>40</v>
      </c>
      <c r="C24" s="63"/>
      <c r="D24" s="63" t="s">
        <v>39</v>
      </c>
      <c r="E24" s="63"/>
      <c r="F24" s="63">
        <v>3</v>
      </c>
      <c r="G24" s="63" t="s">
        <v>2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</row>
    <row r="25" spans="1:63" s="2" customFormat="1" x14ac:dyDescent="0.3">
      <c r="A25" s="63">
        <v>18</v>
      </c>
      <c r="B25" s="63" t="s">
        <v>41</v>
      </c>
      <c r="C25" s="63"/>
      <c r="D25" s="63" t="s">
        <v>42</v>
      </c>
      <c r="E25" s="63"/>
      <c r="F25" s="63">
        <v>3</v>
      </c>
      <c r="G25" s="63" t="s">
        <v>2</v>
      </c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</row>
    <row r="26" spans="1:63" s="2" customFormat="1" x14ac:dyDescent="0.3">
      <c r="A26" s="63">
        <v>19</v>
      </c>
      <c r="B26" s="63" t="s">
        <v>43</v>
      </c>
      <c r="C26" s="63"/>
      <c r="D26" s="63" t="s">
        <v>44</v>
      </c>
      <c r="E26" s="63"/>
      <c r="F26" s="63">
        <v>3</v>
      </c>
      <c r="G26" s="63" t="s">
        <v>2</v>
      </c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</row>
    <row r="27" spans="1:63" s="2" customFormat="1" x14ac:dyDescent="0.3">
      <c r="A27" s="63">
        <v>20</v>
      </c>
      <c r="B27" s="63" t="s">
        <v>45</v>
      </c>
      <c r="C27" s="63"/>
      <c r="D27" s="63" t="s">
        <v>46</v>
      </c>
      <c r="E27" s="63"/>
      <c r="F27" s="63">
        <v>6</v>
      </c>
      <c r="G27" s="63" t="s">
        <v>2</v>
      </c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</row>
    <row r="28" spans="1:63" s="2" customFormat="1" x14ac:dyDescent="0.3">
      <c r="A28" s="63">
        <v>21</v>
      </c>
      <c r="B28" s="63" t="s">
        <v>47</v>
      </c>
      <c r="C28" s="63"/>
      <c r="D28" s="63" t="s">
        <v>48</v>
      </c>
      <c r="E28" s="63"/>
      <c r="F28" s="63">
        <v>1</v>
      </c>
      <c r="G28" s="63" t="s">
        <v>2</v>
      </c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</row>
    <row r="29" spans="1:63" s="2" customFormat="1" x14ac:dyDescent="0.3">
      <c r="A29" s="63">
        <v>22</v>
      </c>
      <c r="B29" s="63" t="s">
        <v>49</v>
      </c>
      <c r="C29" s="63"/>
      <c r="D29" s="63" t="s">
        <v>50</v>
      </c>
      <c r="E29" s="63"/>
      <c r="F29" s="63">
        <v>1</v>
      </c>
      <c r="G29" s="63" t="s">
        <v>2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</row>
    <row r="31" spans="1:63" x14ac:dyDescent="0.3">
      <c r="B31" s="64" t="s">
        <v>51</v>
      </c>
    </row>
    <row r="32" spans="1:63" x14ac:dyDescent="0.3">
      <c r="A32" s="63">
        <v>1</v>
      </c>
      <c r="B32" s="63" t="s">
        <v>52</v>
      </c>
      <c r="D32" s="63" t="s">
        <v>53</v>
      </c>
      <c r="F32" s="63">
        <v>2</v>
      </c>
      <c r="G32" s="63" t="s">
        <v>28</v>
      </c>
    </row>
    <row r="33" spans="1:63" s="2" customFormat="1" x14ac:dyDescent="0.3">
      <c r="A33" s="63">
        <v>2</v>
      </c>
      <c r="B33" s="63" t="s">
        <v>54</v>
      </c>
      <c r="C33" s="63"/>
      <c r="D33" s="63" t="s">
        <v>55</v>
      </c>
      <c r="E33" s="63"/>
      <c r="F33" s="63">
        <v>4</v>
      </c>
      <c r="G33" s="63" t="s">
        <v>28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</row>
    <row r="34" spans="1:63" s="2" customFormat="1" x14ac:dyDescent="0.3">
      <c r="A34" s="63">
        <v>3</v>
      </c>
      <c r="B34" s="63" t="s">
        <v>163</v>
      </c>
      <c r="C34" s="63"/>
      <c r="D34" s="63" t="s">
        <v>56</v>
      </c>
      <c r="E34" s="63"/>
      <c r="F34" s="63">
        <v>4</v>
      </c>
      <c r="G34" s="63" t="s">
        <v>2</v>
      </c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</row>
    <row r="35" spans="1:63" x14ac:dyDescent="0.3">
      <c r="B35" s="64" t="s">
        <v>57</v>
      </c>
    </row>
    <row r="36" spans="1:63" x14ac:dyDescent="0.3">
      <c r="A36" s="63">
        <v>1</v>
      </c>
      <c r="B36" s="63" t="s">
        <v>58</v>
      </c>
      <c r="D36" s="63" t="s">
        <v>59</v>
      </c>
      <c r="F36" s="63">
        <v>6</v>
      </c>
      <c r="G36" s="63" t="s">
        <v>28</v>
      </c>
    </row>
    <row r="37" spans="1:63" x14ac:dyDescent="0.3">
      <c r="A37" s="63">
        <v>2</v>
      </c>
      <c r="B37" s="63" t="s">
        <v>60</v>
      </c>
      <c r="D37" s="63" t="s">
        <v>62</v>
      </c>
      <c r="F37" s="63">
        <v>9</v>
      </c>
      <c r="G37" s="63" t="s">
        <v>28</v>
      </c>
    </row>
    <row r="38" spans="1:63" s="2" customFormat="1" x14ac:dyDescent="0.3">
      <c r="A38" s="63">
        <v>3</v>
      </c>
      <c r="B38" s="63" t="s">
        <v>61</v>
      </c>
      <c r="C38" s="63"/>
      <c r="D38" s="63" t="s">
        <v>63</v>
      </c>
      <c r="E38" s="63"/>
      <c r="F38" s="63">
        <v>6</v>
      </c>
      <c r="G38" s="63" t="s">
        <v>2</v>
      </c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</row>
    <row r="39" spans="1:63" x14ac:dyDescent="0.3">
      <c r="A39" s="63">
        <v>4</v>
      </c>
      <c r="B39" s="63" t="s">
        <v>64</v>
      </c>
      <c r="D39" s="63" t="s">
        <v>65</v>
      </c>
      <c r="F39" s="63">
        <v>66</v>
      </c>
      <c r="G39" s="63" t="s">
        <v>28</v>
      </c>
    </row>
    <row r="40" spans="1:63" x14ac:dyDescent="0.3">
      <c r="A40" s="63">
        <v>5</v>
      </c>
      <c r="B40" s="63" t="s">
        <v>66</v>
      </c>
      <c r="D40" s="63" t="s">
        <v>68</v>
      </c>
      <c r="F40" s="63">
        <v>1.98</v>
      </c>
      <c r="G40" s="63" t="s">
        <v>67</v>
      </c>
    </row>
    <row r="41" spans="1:63" x14ac:dyDescent="0.3">
      <c r="A41" s="63">
        <v>6</v>
      </c>
      <c r="B41" s="63" t="s">
        <v>69</v>
      </c>
    </row>
    <row r="42" spans="1:63" x14ac:dyDescent="0.3">
      <c r="A42" s="65" t="s">
        <v>70</v>
      </c>
    </row>
    <row r="43" spans="1:63" x14ac:dyDescent="0.3">
      <c r="A43" s="65" t="s">
        <v>71</v>
      </c>
    </row>
    <row r="44" spans="1:63" x14ac:dyDescent="0.3">
      <c r="B44" s="63" t="s">
        <v>72</v>
      </c>
    </row>
    <row r="45" spans="1:63" x14ac:dyDescent="0.3">
      <c r="A45" s="63">
        <v>1</v>
      </c>
      <c r="B45" s="63" t="s">
        <v>164</v>
      </c>
      <c r="F45" s="63">
        <v>18</v>
      </c>
      <c r="G45" s="63" t="s">
        <v>28</v>
      </c>
    </row>
    <row r="46" spans="1:63" x14ac:dyDescent="0.3">
      <c r="A46" s="63">
        <v>2</v>
      </c>
      <c r="B46" s="63" t="s">
        <v>165</v>
      </c>
      <c r="F46" s="63">
        <v>69</v>
      </c>
      <c r="G46" s="63" t="s">
        <v>28</v>
      </c>
    </row>
    <row r="47" spans="1:63" x14ac:dyDescent="0.3">
      <c r="B47" s="64" t="s">
        <v>73</v>
      </c>
    </row>
    <row r="48" spans="1:63" x14ac:dyDescent="0.3">
      <c r="B48" s="64" t="s">
        <v>74</v>
      </c>
    </row>
    <row r="49" spans="1:63" s="2" customFormat="1" x14ac:dyDescent="0.3">
      <c r="A49" s="63">
        <v>1</v>
      </c>
      <c r="B49" s="63" t="s">
        <v>75</v>
      </c>
      <c r="C49" s="63"/>
      <c r="D49" s="63" t="s">
        <v>76</v>
      </c>
      <c r="E49" s="63"/>
      <c r="F49" s="63">
        <v>78</v>
      </c>
      <c r="G49" s="63" t="s">
        <v>2</v>
      </c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</row>
    <row r="50" spans="1:63" s="2" customFormat="1" x14ac:dyDescent="0.3">
      <c r="A50" s="63">
        <v>2</v>
      </c>
      <c r="B50" s="63" t="s">
        <v>77</v>
      </c>
      <c r="C50" s="63"/>
      <c r="D50" s="63" t="s">
        <v>78</v>
      </c>
      <c r="E50" s="63"/>
      <c r="F50" s="63">
        <v>32</v>
      </c>
      <c r="G50" s="63" t="s">
        <v>2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</row>
    <row r="51" spans="1:63" x14ac:dyDescent="0.3">
      <c r="B51" s="64" t="s">
        <v>79</v>
      </c>
    </row>
    <row r="52" spans="1:63" s="2" customFormat="1" x14ac:dyDescent="0.3">
      <c r="A52" s="63">
        <v>1</v>
      </c>
      <c r="B52" s="66" t="s">
        <v>80</v>
      </c>
      <c r="C52" s="63"/>
      <c r="D52" s="63" t="s">
        <v>31</v>
      </c>
      <c r="E52" s="63"/>
      <c r="F52" s="63">
        <v>46</v>
      </c>
      <c r="G52" s="63" t="s">
        <v>2</v>
      </c>
      <c r="H52" s="63" t="s">
        <v>83</v>
      </c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</row>
    <row r="53" spans="1:63" s="2" customFormat="1" x14ac:dyDescent="0.3">
      <c r="A53" s="63">
        <v>2</v>
      </c>
      <c r="B53" s="66" t="s">
        <v>80</v>
      </c>
      <c r="C53" s="63"/>
      <c r="D53" s="63" t="s">
        <v>81</v>
      </c>
      <c r="E53" s="63"/>
      <c r="F53" s="63">
        <v>5</v>
      </c>
      <c r="G53" s="63" t="s">
        <v>2</v>
      </c>
      <c r="H53" s="63" t="s">
        <v>84</v>
      </c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</row>
    <row r="54" spans="1:63" s="2" customFormat="1" x14ac:dyDescent="0.3">
      <c r="A54" s="63">
        <v>3</v>
      </c>
      <c r="B54" s="66" t="s">
        <v>80</v>
      </c>
      <c r="C54" s="63"/>
      <c r="D54" s="63" t="s">
        <v>82</v>
      </c>
      <c r="E54" s="63"/>
      <c r="F54" s="63">
        <v>2</v>
      </c>
      <c r="G54" s="63" t="s">
        <v>2</v>
      </c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</row>
    <row r="55" spans="1:63" s="2" customFormat="1" x14ac:dyDescent="0.3">
      <c r="A55" s="63">
        <v>4</v>
      </c>
      <c r="B55" s="66" t="s">
        <v>80</v>
      </c>
      <c r="C55" s="63"/>
      <c r="D55" s="63" t="s">
        <v>85</v>
      </c>
      <c r="E55" s="63"/>
      <c r="F55" s="63">
        <v>2</v>
      </c>
      <c r="G55" s="63" t="s">
        <v>2</v>
      </c>
      <c r="H55" s="63" t="s">
        <v>88</v>
      </c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</row>
    <row r="56" spans="1:63" s="2" customFormat="1" x14ac:dyDescent="0.3">
      <c r="A56" s="63">
        <v>5</v>
      </c>
      <c r="B56" s="66" t="s">
        <v>80</v>
      </c>
      <c r="C56" s="63"/>
      <c r="D56" s="63" t="s">
        <v>86</v>
      </c>
      <c r="E56" s="63"/>
      <c r="F56" s="63">
        <v>6</v>
      </c>
      <c r="G56" s="63" t="s">
        <v>2</v>
      </c>
      <c r="H56" s="63" t="s">
        <v>89</v>
      </c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</row>
    <row r="57" spans="1:63" s="2" customFormat="1" x14ac:dyDescent="0.3">
      <c r="A57" s="63">
        <v>6</v>
      </c>
      <c r="B57" s="66" t="s">
        <v>80</v>
      </c>
      <c r="C57" s="63"/>
      <c r="D57" s="63" t="s">
        <v>87</v>
      </c>
      <c r="E57" s="63"/>
      <c r="F57" s="63">
        <v>6</v>
      </c>
      <c r="G57" s="63" t="s">
        <v>2</v>
      </c>
      <c r="H57" s="63" t="s">
        <v>90</v>
      </c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</row>
    <row r="58" spans="1:63" s="2" customFormat="1" x14ac:dyDescent="0.3">
      <c r="A58" s="63">
        <v>7</v>
      </c>
      <c r="B58" s="66" t="s">
        <v>91</v>
      </c>
      <c r="C58" s="63"/>
      <c r="D58" s="63" t="s">
        <v>92</v>
      </c>
      <c r="E58" s="63"/>
      <c r="F58" s="63">
        <v>19</v>
      </c>
      <c r="G58" s="63" t="s">
        <v>2</v>
      </c>
      <c r="H58" s="63" t="s">
        <v>93</v>
      </c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</row>
    <row r="59" spans="1:63" s="2" customFormat="1" x14ac:dyDescent="0.3">
      <c r="A59" s="63">
        <v>8</v>
      </c>
      <c r="B59" s="66" t="s">
        <v>26</v>
      </c>
      <c r="C59" s="63"/>
      <c r="D59" s="63" t="s">
        <v>27</v>
      </c>
      <c r="E59" s="63"/>
      <c r="F59" s="63">
        <v>14.5</v>
      </c>
      <c r="G59" s="63" t="s">
        <v>28</v>
      </c>
      <c r="H59" s="67" t="s">
        <v>94</v>
      </c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</row>
    <row r="60" spans="1:63" s="2" customFormat="1" x14ac:dyDescent="0.3">
      <c r="A60" s="63">
        <v>9</v>
      </c>
      <c r="B60" s="66" t="s">
        <v>95</v>
      </c>
      <c r="C60" s="63"/>
      <c r="D60" s="63" t="s">
        <v>96</v>
      </c>
      <c r="E60" s="63"/>
      <c r="F60" s="63">
        <v>32</v>
      </c>
      <c r="G60" s="63"/>
      <c r="H60" s="67" t="s">
        <v>97</v>
      </c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</row>
    <row r="61" spans="1:63" s="2" customFormat="1" x14ac:dyDescent="0.3">
      <c r="A61" s="63">
        <v>10</v>
      </c>
      <c r="B61" s="66" t="s">
        <v>22</v>
      </c>
      <c r="C61" s="63"/>
      <c r="D61" s="63" t="s">
        <v>32</v>
      </c>
      <c r="E61" s="63"/>
      <c r="F61" s="63">
        <v>51</v>
      </c>
      <c r="G61" s="63"/>
      <c r="H61" s="67" t="s">
        <v>98</v>
      </c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</row>
    <row r="62" spans="1:63" x14ac:dyDescent="0.3">
      <c r="B62" s="64" t="s">
        <v>99</v>
      </c>
    </row>
    <row r="63" spans="1:63" x14ac:dyDescent="0.3">
      <c r="A63" s="63">
        <v>1</v>
      </c>
    </row>
    <row r="64" spans="1:63" x14ac:dyDescent="0.3">
      <c r="A64" s="63">
        <v>2</v>
      </c>
    </row>
    <row r="65" spans="1:63" x14ac:dyDescent="0.3">
      <c r="B65" s="64" t="s">
        <v>100</v>
      </c>
    </row>
    <row r="66" spans="1:63" s="2" customFormat="1" x14ac:dyDescent="0.3">
      <c r="A66" s="63">
        <v>1</v>
      </c>
      <c r="B66" s="63" t="s">
        <v>101</v>
      </c>
      <c r="C66" s="63"/>
      <c r="D66" s="63" t="s">
        <v>102</v>
      </c>
      <c r="E66" s="63"/>
      <c r="F66" s="63">
        <v>173</v>
      </c>
      <c r="G66" s="63" t="s">
        <v>2</v>
      </c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</row>
    <row r="67" spans="1:63" s="2" customFormat="1" x14ac:dyDescent="0.3">
      <c r="A67" s="63">
        <v>2</v>
      </c>
      <c r="B67" s="63" t="s">
        <v>43</v>
      </c>
      <c r="C67" s="63"/>
      <c r="D67" s="63" t="s">
        <v>44</v>
      </c>
      <c r="E67" s="63"/>
      <c r="F67" s="63">
        <v>173</v>
      </c>
      <c r="G67" s="63" t="s">
        <v>2</v>
      </c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</row>
    <row r="68" spans="1:63" s="2" customFormat="1" x14ac:dyDescent="0.3">
      <c r="A68" s="63">
        <v>3</v>
      </c>
      <c r="B68" s="63" t="s">
        <v>45</v>
      </c>
      <c r="C68" s="63"/>
      <c r="D68" s="63" t="s">
        <v>46</v>
      </c>
      <c r="E68" s="63"/>
      <c r="F68" s="63">
        <v>346</v>
      </c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</row>
    <row r="69" spans="1:63" s="2" customFormat="1" x14ac:dyDescent="0.3">
      <c r="A69" s="63"/>
      <c r="B69" s="63" t="s">
        <v>47</v>
      </c>
      <c r="C69" s="63"/>
      <c r="D69" s="63" t="s">
        <v>48</v>
      </c>
      <c r="E69" s="63"/>
      <c r="F69" s="63">
        <v>75</v>
      </c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</row>
    <row r="70" spans="1:63" s="2" customFormat="1" x14ac:dyDescent="0.3">
      <c r="A70" s="63"/>
      <c r="B70" s="63" t="s">
        <v>103</v>
      </c>
      <c r="C70" s="63"/>
      <c r="D70" s="63" t="s">
        <v>107</v>
      </c>
      <c r="E70" s="63"/>
      <c r="F70" s="63">
        <v>48</v>
      </c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</row>
    <row r="71" spans="1:63" s="2" customFormat="1" x14ac:dyDescent="0.3">
      <c r="A71" s="63"/>
      <c r="B71" s="63" t="s">
        <v>104</v>
      </c>
      <c r="C71" s="63"/>
      <c r="D71" s="63" t="s">
        <v>108</v>
      </c>
      <c r="E71" s="63"/>
      <c r="F71" s="63">
        <v>48</v>
      </c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</row>
    <row r="72" spans="1:63" s="2" customFormat="1" x14ac:dyDescent="0.3">
      <c r="A72" s="63"/>
      <c r="B72" s="63" t="s">
        <v>105</v>
      </c>
      <c r="C72" s="63"/>
      <c r="D72" s="63" t="s">
        <v>109</v>
      </c>
      <c r="E72" s="63"/>
      <c r="F72" s="63">
        <v>57</v>
      </c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</row>
    <row r="73" spans="1:63" s="2" customFormat="1" x14ac:dyDescent="0.3">
      <c r="A73" s="63"/>
      <c r="B73" s="63" t="s">
        <v>106</v>
      </c>
      <c r="C73" s="63"/>
      <c r="D73" s="63" t="s">
        <v>110</v>
      </c>
      <c r="E73" s="63"/>
      <c r="F73" s="63">
        <v>6</v>
      </c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</row>
    <row r="74" spans="1:63" x14ac:dyDescent="0.3">
      <c r="C74" s="64" t="s">
        <v>111</v>
      </c>
    </row>
    <row r="75" spans="1:63" s="2" customFormat="1" x14ac:dyDescent="0.3">
      <c r="A75" s="63">
        <v>1</v>
      </c>
      <c r="B75" s="63" t="s">
        <v>8</v>
      </c>
      <c r="C75" s="63"/>
      <c r="D75" s="63" t="s">
        <v>9</v>
      </c>
      <c r="E75" s="63"/>
      <c r="F75" s="63">
        <v>1</v>
      </c>
      <c r="G75" s="63"/>
      <c r="H75" s="63"/>
      <c r="I75" s="63"/>
      <c r="J75" s="63" t="s">
        <v>12</v>
      </c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</row>
    <row r="76" spans="1:63" s="2" customFormat="1" x14ac:dyDescent="0.3">
      <c r="A76" s="63">
        <v>2</v>
      </c>
      <c r="B76" s="63" t="s">
        <v>8</v>
      </c>
      <c r="C76" s="63"/>
      <c r="D76" s="63" t="s">
        <v>10</v>
      </c>
      <c r="E76" s="63"/>
      <c r="F76" s="63">
        <v>1</v>
      </c>
      <c r="G76" s="63" t="s">
        <v>2</v>
      </c>
      <c r="H76" s="63"/>
      <c r="I76" s="63"/>
      <c r="J76" s="63" t="s">
        <v>13</v>
      </c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</row>
    <row r="77" spans="1:63" s="2" customFormat="1" x14ac:dyDescent="0.3">
      <c r="A77" s="63">
        <v>3</v>
      </c>
      <c r="B77" s="63" t="s">
        <v>8</v>
      </c>
      <c r="C77" s="63"/>
      <c r="D77" s="63" t="s">
        <v>11</v>
      </c>
      <c r="E77" s="63"/>
      <c r="F77" s="63">
        <v>1</v>
      </c>
      <c r="G77" s="63" t="s">
        <v>2</v>
      </c>
      <c r="H77" s="63"/>
      <c r="I77" s="63"/>
      <c r="J77" s="63" t="s">
        <v>14</v>
      </c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</row>
    <row r="78" spans="1:63" s="2" customFormat="1" x14ac:dyDescent="0.3">
      <c r="A78" s="63">
        <v>4</v>
      </c>
      <c r="B78" s="63" t="s">
        <v>112</v>
      </c>
      <c r="C78" s="63"/>
      <c r="D78" s="63" t="s">
        <v>16</v>
      </c>
      <c r="E78" s="63"/>
      <c r="F78" s="63">
        <v>2</v>
      </c>
      <c r="G78" s="63" t="s">
        <v>2</v>
      </c>
      <c r="H78" s="63"/>
      <c r="I78" s="63"/>
      <c r="J78" s="63" t="s">
        <v>15</v>
      </c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</row>
    <row r="79" spans="1:63" s="2" customFormat="1" x14ac:dyDescent="0.3">
      <c r="A79" s="63">
        <v>5</v>
      </c>
      <c r="B79" s="63" t="s">
        <v>8</v>
      </c>
      <c r="C79" s="63"/>
      <c r="D79" s="63" t="s">
        <v>113</v>
      </c>
      <c r="E79" s="63"/>
      <c r="F79" s="63">
        <v>3</v>
      </c>
      <c r="G79" s="63" t="s">
        <v>2</v>
      </c>
      <c r="H79" s="63"/>
      <c r="I79" s="63"/>
      <c r="J79" s="63" t="s">
        <v>17</v>
      </c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</row>
    <row r="80" spans="1:63" s="2" customFormat="1" x14ac:dyDescent="0.3">
      <c r="A80" s="63">
        <v>6</v>
      </c>
      <c r="B80" s="63" t="s">
        <v>8</v>
      </c>
      <c r="C80" s="63"/>
      <c r="D80" s="63" t="s">
        <v>18</v>
      </c>
      <c r="E80" s="63"/>
      <c r="F80" s="63">
        <v>1</v>
      </c>
      <c r="G80" s="63" t="s">
        <v>2</v>
      </c>
      <c r="H80" s="63"/>
      <c r="I80" s="63"/>
      <c r="J80" s="63" t="s">
        <v>19</v>
      </c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</row>
    <row r="81" spans="1:63" s="2" customFormat="1" x14ac:dyDescent="0.3">
      <c r="A81" s="63">
        <v>7</v>
      </c>
      <c r="B81" s="63" t="s">
        <v>22</v>
      </c>
      <c r="C81" s="63"/>
      <c r="D81" s="63" t="s">
        <v>23</v>
      </c>
      <c r="E81" s="63"/>
      <c r="F81" s="63">
        <v>6</v>
      </c>
      <c r="G81" s="63" t="s">
        <v>2</v>
      </c>
      <c r="H81" s="63"/>
      <c r="I81" s="63"/>
      <c r="J81" s="63" t="s">
        <v>25</v>
      </c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</row>
    <row r="82" spans="1:63" s="2" customFormat="1" x14ac:dyDescent="0.3">
      <c r="A82" s="63">
        <v>8</v>
      </c>
      <c r="B82" s="63" t="s">
        <v>22</v>
      </c>
      <c r="C82" s="63"/>
      <c r="D82" s="63" t="s">
        <v>24</v>
      </c>
      <c r="E82" s="63"/>
      <c r="F82" s="63">
        <v>3</v>
      </c>
      <c r="G82" s="63" t="s">
        <v>2</v>
      </c>
      <c r="H82" s="63"/>
      <c r="I82" s="63"/>
      <c r="J82" s="63" t="s">
        <v>25</v>
      </c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</row>
    <row r="83" spans="1:63" s="2" customFormat="1" x14ac:dyDescent="0.3">
      <c r="A83" s="63">
        <v>9</v>
      </c>
      <c r="B83" s="63" t="s">
        <v>26</v>
      </c>
      <c r="C83" s="63"/>
      <c r="D83" s="63" t="s">
        <v>27</v>
      </c>
      <c r="E83" s="63"/>
      <c r="F83" s="63">
        <v>5.2</v>
      </c>
      <c r="G83" s="63" t="s">
        <v>28</v>
      </c>
      <c r="H83" s="63"/>
      <c r="I83" s="63"/>
      <c r="J83" s="63" t="s">
        <v>29</v>
      </c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</row>
    <row r="84" spans="1:63" s="2" customFormat="1" x14ac:dyDescent="0.3">
      <c r="A84" s="63">
        <v>10</v>
      </c>
      <c r="B84" s="63" t="s">
        <v>30</v>
      </c>
      <c r="C84" s="63"/>
      <c r="D84" s="63" t="s">
        <v>82</v>
      </c>
      <c r="E84" s="63"/>
      <c r="F84" s="63">
        <v>2</v>
      </c>
      <c r="G84" s="63" t="s">
        <v>2</v>
      </c>
      <c r="H84" s="63"/>
      <c r="I84" s="63"/>
      <c r="J84" s="63" t="s">
        <v>114</v>
      </c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</row>
    <row r="85" spans="1:63" s="2" customFormat="1" x14ac:dyDescent="0.3">
      <c r="A85" s="63">
        <v>11</v>
      </c>
      <c r="B85" s="63" t="s">
        <v>80</v>
      </c>
      <c r="C85" s="63"/>
      <c r="D85" s="63" t="s">
        <v>85</v>
      </c>
      <c r="E85" s="63"/>
      <c r="F85" s="63">
        <v>2</v>
      </c>
      <c r="G85" s="63" t="s">
        <v>2</v>
      </c>
      <c r="H85" s="63"/>
      <c r="I85" s="63"/>
      <c r="J85" s="63" t="s">
        <v>115</v>
      </c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</row>
    <row r="86" spans="1:63" s="2" customFormat="1" x14ac:dyDescent="0.3">
      <c r="A86" s="63">
        <v>12</v>
      </c>
      <c r="B86" s="63" t="s">
        <v>95</v>
      </c>
      <c r="C86" s="63"/>
      <c r="D86" s="63" t="s">
        <v>96</v>
      </c>
      <c r="E86" s="63"/>
      <c r="F86" s="63">
        <v>34</v>
      </c>
      <c r="G86" s="63" t="s">
        <v>2</v>
      </c>
      <c r="H86" s="63"/>
      <c r="I86" s="63"/>
      <c r="J86" s="63" t="s">
        <v>116</v>
      </c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</row>
    <row r="87" spans="1:63" s="2" customFormat="1" x14ac:dyDescent="0.3">
      <c r="A87" s="63">
        <v>13</v>
      </c>
      <c r="B87" s="63" t="s">
        <v>33</v>
      </c>
      <c r="C87" s="63"/>
      <c r="D87" s="63" t="s">
        <v>34</v>
      </c>
      <c r="E87" s="63"/>
      <c r="F87" s="63">
        <v>1</v>
      </c>
      <c r="G87" s="63" t="s">
        <v>2</v>
      </c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</row>
    <row r="88" spans="1:63" s="2" customFormat="1" x14ac:dyDescent="0.3">
      <c r="A88" s="63">
        <v>14</v>
      </c>
      <c r="B88" s="63" t="s">
        <v>35</v>
      </c>
      <c r="C88" s="63"/>
      <c r="D88" s="63" t="s">
        <v>36</v>
      </c>
      <c r="E88" s="63"/>
      <c r="F88" s="63">
        <v>1</v>
      </c>
      <c r="G88" s="63" t="s">
        <v>2</v>
      </c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</row>
    <row r="89" spans="1:63" s="2" customFormat="1" x14ac:dyDescent="0.3">
      <c r="A89" s="63">
        <v>15</v>
      </c>
      <c r="B89" s="63" t="s">
        <v>40</v>
      </c>
      <c r="C89" s="63"/>
      <c r="D89" s="63" t="s">
        <v>39</v>
      </c>
      <c r="E89" s="63"/>
      <c r="F89" s="63">
        <v>3</v>
      </c>
      <c r="G89" s="63" t="s">
        <v>2</v>
      </c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</row>
    <row r="90" spans="1:63" s="2" customFormat="1" x14ac:dyDescent="0.3">
      <c r="A90" s="63">
        <v>16</v>
      </c>
      <c r="B90" s="63" t="s">
        <v>41</v>
      </c>
      <c r="C90" s="63"/>
      <c r="D90" s="63" t="s">
        <v>42</v>
      </c>
      <c r="E90" s="63"/>
      <c r="F90" s="63">
        <v>1</v>
      </c>
      <c r="G90" s="63" t="s">
        <v>2</v>
      </c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</row>
    <row r="91" spans="1:63" s="2" customFormat="1" x14ac:dyDescent="0.3">
      <c r="A91" s="63">
        <v>17</v>
      </c>
      <c r="B91" s="63" t="s">
        <v>43</v>
      </c>
      <c r="C91" s="63"/>
      <c r="D91" s="63" t="s">
        <v>44</v>
      </c>
      <c r="E91" s="63"/>
      <c r="F91" s="63">
        <v>1</v>
      </c>
      <c r="G91" s="63" t="s">
        <v>2</v>
      </c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</row>
    <row r="92" spans="1:63" s="2" customFormat="1" x14ac:dyDescent="0.3">
      <c r="A92" s="63">
        <v>18</v>
      </c>
      <c r="B92" s="63" t="s">
        <v>45</v>
      </c>
      <c r="C92" s="63"/>
      <c r="D92" s="63" t="s">
        <v>46</v>
      </c>
      <c r="E92" s="63"/>
      <c r="F92" s="63">
        <v>2</v>
      </c>
      <c r="G92" s="63" t="s">
        <v>2</v>
      </c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</row>
    <row r="93" spans="1:63" s="2" customFormat="1" x14ac:dyDescent="0.3">
      <c r="A93" s="63">
        <v>19</v>
      </c>
      <c r="B93" s="63" t="s">
        <v>103</v>
      </c>
      <c r="C93" s="63"/>
      <c r="D93" s="63" t="s">
        <v>107</v>
      </c>
      <c r="E93" s="63"/>
      <c r="F93" s="63">
        <v>6</v>
      </c>
      <c r="G93" s="63" t="s">
        <v>2</v>
      </c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</row>
    <row r="94" spans="1:63" s="2" customFormat="1" x14ac:dyDescent="0.3">
      <c r="A94" s="63">
        <v>20</v>
      </c>
      <c r="B94" s="63" t="s">
        <v>104</v>
      </c>
      <c r="C94" s="63"/>
      <c r="D94" s="63" t="s">
        <v>108</v>
      </c>
      <c r="E94" s="63"/>
      <c r="F94" s="63">
        <v>6</v>
      </c>
      <c r="G94" s="63" t="s">
        <v>2</v>
      </c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</row>
    <row r="95" spans="1:63" s="2" customFormat="1" x14ac:dyDescent="0.3">
      <c r="A95" s="63">
        <v>21</v>
      </c>
      <c r="B95" s="63" t="s">
        <v>47</v>
      </c>
      <c r="C95" s="63"/>
      <c r="D95" s="63" t="s">
        <v>48</v>
      </c>
      <c r="E95" s="63"/>
      <c r="F95" s="63">
        <v>3</v>
      </c>
      <c r="G95" s="63" t="s">
        <v>2</v>
      </c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</row>
    <row r="96" spans="1:63" x14ac:dyDescent="0.3">
      <c r="B96" s="64" t="s">
        <v>117</v>
      </c>
    </row>
    <row r="97" spans="1:63" x14ac:dyDescent="0.3">
      <c r="A97" s="63">
        <v>1</v>
      </c>
      <c r="B97" s="63" t="s">
        <v>118</v>
      </c>
      <c r="D97" s="63" t="s">
        <v>120</v>
      </c>
      <c r="F97" s="63">
        <v>45</v>
      </c>
      <c r="G97" s="63" t="s">
        <v>28</v>
      </c>
    </row>
    <row r="98" spans="1:63" x14ac:dyDescent="0.3">
      <c r="A98" s="63">
        <v>2</v>
      </c>
      <c r="B98" s="63" t="s">
        <v>119</v>
      </c>
      <c r="D98" s="63" t="s">
        <v>121</v>
      </c>
      <c r="F98" s="63">
        <v>135</v>
      </c>
      <c r="G98" s="63" t="s">
        <v>28</v>
      </c>
    </row>
    <row r="99" spans="1:63" x14ac:dyDescent="0.3">
      <c r="B99" s="64" t="s">
        <v>72</v>
      </c>
    </row>
    <row r="100" spans="1:63" s="2" customFormat="1" x14ac:dyDescent="0.3">
      <c r="A100" s="63">
        <v>1</v>
      </c>
      <c r="B100" s="63" t="s">
        <v>122</v>
      </c>
      <c r="C100" s="63"/>
      <c r="D100" s="63"/>
      <c r="E100" s="63"/>
      <c r="F100" s="63">
        <v>8133</v>
      </c>
      <c r="G100" s="63" t="s">
        <v>28</v>
      </c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</row>
    <row r="101" spans="1:63" x14ac:dyDescent="0.3">
      <c r="B101" s="64" t="s">
        <v>123</v>
      </c>
    </row>
    <row r="102" spans="1:63" x14ac:dyDescent="0.3">
      <c r="B102" s="64" t="s">
        <v>74</v>
      </c>
    </row>
    <row r="103" spans="1:63" s="2" customFormat="1" x14ac:dyDescent="0.3">
      <c r="A103" s="68">
        <v>1</v>
      </c>
      <c r="B103" s="63" t="s">
        <v>124</v>
      </c>
      <c r="C103" s="63"/>
      <c r="D103" s="63" t="s">
        <v>76</v>
      </c>
      <c r="E103" s="63"/>
      <c r="F103" s="63">
        <v>2</v>
      </c>
      <c r="G103" s="63" t="s">
        <v>2</v>
      </c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</row>
    <row r="104" spans="1:63" x14ac:dyDescent="0.3">
      <c r="B104" s="64" t="s">
        <v>79</v>
      </c>
    </row>
    <row r="105" spans="1:63" s="2" customFormat="1" x14ac:dyDescent="0.3">
      <c r="A105" s="63">
        <v>1</v>
      </c>
      <c r="B105" s="66" t="s">
        <v>26</v>
      </c>
      <c r="C105" s="63"/>
      <c r="D105" s="63" t="s">
        <v>125</v>
      </c>
      <c r="E105" s="63"/>
      <c r="F105" s="63">
        <v>2</v>
      </c>
      <c r="G105" s="63" t="s">
        <v>2</v>
      </c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</row>
    <row r="106" spans="1:63" x14ac:dyDescent="0.3">
      <c r="B106" s="64" t="s">
        <v>100</v>
      </c>
    </row>
    <row r="107" spans="1:63" s="2" customFormat="1" x14ac:dyDescent="0.3">
      <c r="A107" s="63">
        <v>1</v>
      </c>
      <c r="B107" s="66" t="s">
        <v>126</v>
      </c>
      <c r="C107" s="63"/>
      <c r="D107" s="63" t="s">
        <v>127</v>
      </c>
      <c r="E107" s="63"/>
      <c r="F107" s="63">
        <v>5</v>
      </c>
      <c r="G107" s="63" t="s">
        <v>2</v>
      </c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</row>
    <row r="108" spans="1:63" s="2" customFormat="1" x14ac:dyDescent="0.3">
      <c r="A108" s="63">
        <v>2</v>
      </c>
      <c r="B108" s="66" t="s">
        <v>128</v>
      </c>
      <c r="C108" s="63"/>
      <c r="D108" s="63" t="s">
        <v>56</v>
      </c>
      <c r="E108" s="63"/>
      <c r="F108" s="63">
        <v>5</v>
      </c>
      <c r="G108" s="63" t="s">
        <v>2</v>
      </c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</row>
    <row r="109" spans="1:63" s="2" customFormat="1" x14ac:dyDescent="0.3">
      <c r="A109" s="63">
        <v>3</v>
      </c>
      <c r="B109" s="66" t="s">
        <v>129</v>
      </c>
      <c r="C109" s="63"/>
      <c r="D109" s="63" t="s">
        <v>130</v>
      </c>
      <c r="E109" s="63"/>
      <c r="F109" s="63">
        <v>1</v>
      </c>
      <c r="G109" s="63" t="s">
        <v>2</v>
      </c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</row>
    <row r="110" spans="1:63" s="2" customFormat="1" x14ac:dyDescent="0.3">
      <c r="A110" s="63">
        <v>4</v>
      </c>
      <c r="B110" s="66" t="s">
        <v>131</v>
      </c>
      <c r="C110" s="63"/>
      <c r="D110" s="63" t="s">
        <v>132</v>
      </c>
      <c r="E110" s="63"/>
      <c r="F110" s="63">
        <v>2</v>
      </c>
      <c r="G110" s="63" t="s">
        <v>2</v>
      </c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</row>
    <row r="111" spans="1:63" s="2" customFormat="1" x14ac:dyDescent="0.3">
      <c r="A111" s="63">
        <v>6</v>
      </c>
      <c r="B111" s="66" t="s">
        <v>133</v>
      </c>
      <c r="C111" s="63"/>
      <c r="D111" s="63" t="s">
        <v>134</v>
      </c>
      <c r="E111" s="63"/>
      <c r="F111" s="63">
        <v>1</v>
      </c>
      <c r="G111" s="63" t="s">
        <v>2</v>
      </c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</row>
    <row r="112" spans="1:63" s="2" customFormat="1" x14ac:dyDescent="0.3">
      <c r="A112" s="63">
        <v>7</v>
      </c>
      <c r="B112" s="66" t="s">
        <v>135</v>
      </c>
      <c r="C112" s="63"/>
      <c r="D112" s="63" t="s">
        <v>137</v>
      </c>
      <c r="E112" s="63"/>
      <c r="F112" s="63">
        <v>2</v>
      </c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</row>
    <row r="113" spans="1:63" s="2" customFormat="1" x14ac:dyDescent="0.3">
      <c r="A113" s="63">
        <v>8</v>
      </c>
      <c r="B113" s="66" t="s">
        <v>136</v>
      </c>
      <c r="C113" s="63"/>
      <c r="D113" s="63" t="s">
        <v>138</v>
      </c>
      <c r="E113" s="63"/>
      <c r="F113" s="63">
        <v>2</v>
      </c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</row>
    <row r="114" spans="1:63" s="2" customFormat="1" x14ac:dyDescent="0.3">
      <c r="A114" s="63">
        <v>9</v>
      </c>
      <c r="B114" s="66" t="s">
        <v>136</v>
      </c>
      <c r="C114" s="63"/>
      <c r="D114" s="63" t="s">
        <v>139</v>
      </c>
      <c r="E114" s="63"/>
      <c r="F114" s="63">
        <v>2</v>
      </c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</row>
    <row r="115" spans="1:63" s="2" customFormat="1" x14ac:dyDescent="0.3">
      <c r="A115" s="63">
        <v>10</v>
      </c>
      <c r="B115" s="66" t="s">
        <v>136</v>
      </c>
      <c r="C115" s="63"/>
      <c r="D115" s="63" t="s">
        <v>140</v>
      </c>
      <c r="E115" s="63"/>
      <c r="F115" s="63">
        <v>4</v>
      </c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</row>
    <row r="116" spans="1:63" s="2" customFormat="1" x14ac:dyDescent="0.3">
      <c r="A116" s="63">
        <v>11</v>
      </c>
      <c r="B116" s="66" t="s">
        <v>141</v>
      </c>
      <c r="C116" s="63"/>
      <c r="D116" s="63" t="s">
        <v>142</v>
      </c>
      <c r="E116" s="63"/>
      <c r="F116" s="63">
        <v>5</v>
      </c>
      <c r="G116" s="63" t="s">
        <v>2</v>
      </c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</row>
    <row r="117" spans="1:63" x14ac:dyDescent="0.3">
      <c r="B117" s="64" t="s">
        <v>143</v>
      </c>
    </row>
    <row r="118" spans="1:63" x14ac:dyDescent="0.3">
      <c r="A118" s="63">
        <v>1</v>
      </c>
      <c r="B118" s="66" t="s">
        <v>118</v>
      </c>
      <c r="D118" s="63" t="s">
        <v>120</v>
      </c>
      <c r="F118" s="63">
        <v>2</v>
      </c>
      <c r="G118" s="63" t="s">
        <v>28</v>
      </c>
    </row>
    <row r="119" spans="1:63" x14ac:dyDescent="0.3">
      <c r="A119" s="63">
        <v>2</v>
      </c>
      <c r="B119" s="66" t="s">
        <v>119</v>
      </c>
      <c r="D119" s="63" t="s">
        <v>144</v>
      </c>
      <c r="F119" s="63">
        <v>6</v>
      </c>
      <c r="G119" s="63" t="s">
        <v>28</v>
      </c>
    </row>
    <row r="120" spans="1:63" x14ac:dyDescent="0.3">
      <c r="B120" s="64" t="s">
        <v>72</v>
      </c>
    </row>
    <row r="121" spans="1:63" s="2" customFormat="1" x14ac:dyDescent="0.3">
      <c r="A121" s="63">
        <v>1</v>
      </c>
      <c r="B121" s="66" t="s">
        <v>145</v>
      </c>
      <c r="C121" s="63"/>
      <c r="D121" s="63"/>
      <c r="E121" s="63"/>
      <c r="F121" s="63">
        <v>53</v>
      </c>
      <c r="G121" s="63" t="s">
        <v>28</v>
      </c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</row>
    <row r="122" spans="1:63" s="2" customFormat="1" x14ac:dyDescent="0.3">
      <c r="A122" s="63">
        <v>2</v>
      </c>
      <c r="B122" s="66" t="s">
        <v>146</v>
      </c>
      <c r="C122" s="63"/>
      <c r="D122" s="63"/>
      <c r="E122" s="63"/>
      <c r="F122" s="63">
        <v>20</v>
      </c>
      <c r="G122" s="63" t="s">
        <v>28</v>
      </c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</row>
    <row r="123" spans="1:63" x14ac:dyDescent="0.3">
      <c r="B123" s="64" t="s">
        <v>147</v>
      </c>
      <c r="F123" s="63">
        <v>1</v>
      </c>
      <c r="G123" s="63" t="s">
        <v>2</v>
      </c>
    </row>
    <row r="124" spans="1:63" s="2" customFormat="1" x14ac:dyDescent="0.3">
      <c r="A124" s="63">
        <v>5</v>
      </c>
      <c r="B124" s="63" t="s">
        <v>149</v>
      </c>
      <c r="C124" s="63"/>
      <c r="D124" s="63" t="s">
        <v>27</v>
      </c>
      <c r="E124" s="63"/>
      <c r="F124" s="63">
        <v>1</v>
      </c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</row>
    <row r="125" spans="1:63" s="2" customFormat="1" x14ac:dyDescent="0.3">
      <c r="A125" s="63">
        <v>6</v>
      </c>
      <c r="B125" s="63" t="s">
        <v>150</v>
      </c>
      <c r="C125" s="63"/>
      <c r="D125" s="63" t="s">
        <v>151</v>
      </c>
      <c r="E125" s="63"/>
      <c r="F125" s="63">
        <v>1</v>
      </c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</row>
    <row r="126" spans="1:63" s="2" customFormat="1" x14ac:dyDescent="0.3">
      <c r="A126" s="63">
        <v>7</v>
      </c>
      <c r="B126" s="63" t="s">
        <v>41</v>
      </c>
      <c r="C126" s="63"/>
      <c r="D126" s="63" t="s">
        <v>102</v>
      </c>
      <c r="E126" s="63"/>
      <c r="F126" s="63">
        <v>3</v>
      </c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</row>
    <row r="127" spans="1:63" s="2" customFormat="1" x14ac:dyDescent="0.3">
      <c r="A127" s="63">
        <v>8</v>
      </c>
      <c r="B127" s="63" t="s">
        <v>43</v>
      </c>
      <c r="C127" s="63"/>
      <c r="D127" s="63" t="s">
        <v>44</v>
      </c>
      <c r="E127" s="63"/>
      <c r="F127" s="63">
        <v>3</v>
      </c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</row>
    <row r="128" spans="1:63" x14ac:dyDescent="0.3">
      <c r="B128" s="64" t="s">
        <v>152</v>
      </c>
    </row>
    <row r="129" spans="1:63" x14ac:dyDescent="0.3">
      <c r="A129" s="63">
        <v>1</v>
      </c>
      <c r="B129" s="63" t="s">
        <v>118</v>
      </c>
      <c r="D129" s="63" t="s">
        <v>120</v>
      </c>
      <c r="F129" s="63">
        <v>16</v>
      </c>
      <c r="G129" s="63" t="s">
        <v>28</v>
      </c>
    </row>
    <row r="130" spans="1:63" x14ac:dyDescent="0.3">
      <c r="A130" s="63">
        <v>2</v>
      </c>
      <c r="B130" s="63" t="s">
        <v>119</v>
      </c>
      <c r="D130" s="63" t="s">
        <v>121</v>
      </c>
      <c r="F130" s="63">
        <v>20</v>
      </c>
      <c r="G130" s="63" t="s">
        <v>28</v>
      </c>
    </row>
    <row r="131" spans="1:63" x14ac:dyDescent="0.3">
      <c r="B131" s="64" t="s">
        <v>153</v>
      </c>
      <c r="F131" s="63">
        <v>1</v>
      </c>
      <c r="G131" s="63" t="s">
        <v>2</v>
      </c>
    </row>
    <row r="132" spans="1:63" x14ac:dyDescent="0.3">
      <c r="B132" s="64" t="s">
        <v>154</v>
      </c>
    </row>
    <row r="133" spans="1:63" x14ac:dyDescent="0.3">
      <c r="A133" s="63">
        <v>1</v>
      </c>
      <c r="B133" s="66" t="s">
        <v>118</v>
      </c>
      <c r="C133" s="66"/>
      <c r="F133" s="63">
        <v>18</v>
      </c>
      <c r="G133" s="63" t="s">
        <v>28</v>
      </c>
    </row>
    <row r="134" spans="1:63" x14ac:dyDescent="0.3">
      <c r="A134" s="63">
        <v>2</v>
      </c>
      <c r="B134" s="66" t="s">
        <v>119</v>
      </c>
      <c r="C134" s="66"/>
      <c r="F134" s="63">
        <v>12</v>
      </c>
      <c r="G134" s="63" t="s">
        <v>28</v>
      </c>
    </row>
    <row r="135" spans="1:63" s="1" customFormat="1" x14ac:dyDescent="0.3">
      <c r="A135" s="64"/>
      <c r="B135" s="64" t="s">
        <v>155</v>
      </c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  <c r="AV135" s="64"/>
      <c r="AW135" s="64"/>
      <c r="AX135" s="64"/>
      <c r="AY135" s="64"/>
      <c r="AZ135" s="64"/>
      <c r="BA135" s="64"/>
      <c r="BB135" s="64"/>
      <c r="BC135" s="64"/>
      <c r="BD135" s="64"/>
      <c r="BE135" s="64"/>
      <c r="BF135" s="64"/>
      <c r="BG135" s="64"/>
      <c r="BH135" s="64"/>
      <c r="BI135" s="64"/>
      <c r="BJ135" s="64"/>
      <c r="BK135" s="64"/>
    </row>
    <row r="136" spans="1:63" x14ac:dyDescent="0.3">
      <c r="B136" s="66" t="s">
        <v>156</v>
      </c>
      <c r="D136" s="63" t="s">
        <v>157</v>
      </c>
      <c r="F136" s="63">
        <v>6</v>
      </c>
      <c r="G136" s="63" t="s">
        <v>2</v>
      </c>
    </row>
    <row r="137" spans="1:63" x14ac:dyDescent="0.3">
      <c r="B137" s="66" t="s">
        <v>158</v>
      </c>
      <c r="D137" s="63" t="s">
        <v>159</v>
      </c>
      <c r="F137" s="63">
        <v>2.04</v>
      </c>
      <c r="G137" s="63" t="s">
        <v>67</v>
      </c>
    </row>
    <row r="138" spans="1:63" x14ac:dyDescent="0.3">
      <c r="B138" s="66" t="s">
        <v>118</v>
      </c>
      <c r="D138" s="63" t="s">
        <v>160</v>
      </c>
      <c r="F138" s="63">
        <v>4.8</v>
      </c>
      <c r="G138" s="63" t="s">
        <v>28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1C445-96E6-467D-A45A-0E357A095423}">
  <dimension ref="A1:M219"/>
  <sheetViews>
    <sheetView topLeftCell="A61" workbookViewId="0">
      <selection activeCell="K29" sqref="K29"/>
    </sheetView>
  </sheetViews>
  <sheetFormatPr defaultRowHeight="14.4" x14ac:dyDescent="0.3"/>
  <cols>
    <col min="1" max="1" width="6.109375" customWidth="1"/>
    <col min="2" max="2" width="16.109375" customWidth="1"/>
    <col min="3" max="3" width="36.5546875" customWidth="1"/>
    <col min="6" max="6" width="37.44140625" customWidth="1"/>
    <col min="10" max="10" width="13.6640625" customWidth="1"/>
  </cols>
  <sheetData>
    <row r="1" spans="1:10" x14ac:dyDescent="0.3">
      <c r="D1" s="14" t="s">
        <v>6</v>
      </c>
      <c r="E1" s="14"/>
      <c r="F1" s="14"/>
      <c r="G1" s="3"/>
    </row>
    <row r="2" spans="1:10" ht="81.599999999999994" customHeight="1" x14ac:dyDescent="0.3">
      <c r="A2">
        <v>1</v>
      </c>
      <c r="B2" s="6" t="s">
        <v>286</v>
      </c>
      <c r="C2" s="13" t="s">
        <v>287</v>
      </c>
      <c r="D2" s="14" t="s">
        <v>166</v>
      </c>
      <c r="E2" s="14"/>
      <c r="F2" s="16"/>
      <c r="G2" s="15" t="s">
        <v>167</v>
      </c>
      <c r="H2" s="14"/>
      <c r="I2" s="5">
        <f>1900.58/100</f>
        <v>19.005800000000001</v>
      </c>
      <c r="J2" s="3">
        <f>G2*I2</f>
        <v>225.78890400000003</v>
      </c>
    </row>
    <row r="3" spans="1:10" ht="40.799999999999997" x14ac:dyDescent="0.3">
      <c r="A3">
        <v>2</v>
      </c>
      <c r="B3" s="6" t="s">
        <v>288</v>
      </c>
      <c r="C3" s="4" t="s">
        <v>289</v>
      </c>
      <c r="D3" s="16" t="s">
        <v>168</v>
      </c>
      <c r="E3" s="25"/>
      <c r="F3" s="26"/>
      <c r="G3" s="15" t="s">
        <v>169</v>
      </c>
      <c r="H3" s="14" t="s">
        <v>170</v>
      </c>
      <c r="I3" s="14">
        <f>308.28/100</f>
        <v>3.0827999999999998</v>
      </c>
      <c r="J3" s="3" t="s">
        <v>331</v>
      </c>
    </row>
    <row r="4" spans="1:10" ht="40.799999999999997" x14ac:dyDescent="0.3">
      <c r="A4">
        <v>3</v>
      </c>
      <c r="B4" s="6" t="s">
        <v>290</v>
      </c>
      <c r="C4" s="4" t="s">
        <v>291</v>
      </c>
      <c r="D4" s="22" t="s">
        <v>171</v>
      </c>
      <c r="E4" s="23"/>
      <c r="F4" s="24"/>
      <c r="G4" s="15">
        <v>1.98</v>
      </c>
      <c r="H4" s="14" t="s">
        <v>67</v>
      </c>
      <c r="I4" s="14">
        <f>663.75/100</f>
        <v>6.6375000000000002</v>
      </c>
      <c r="J4" s="3">
        <f t="shared" ref="J4:J66" si="0">G4*I4</f>
        <v>13.142250000000001</v>
      </c>
    </row>
    <row r="5" spans="1:10" ht="63" x14ac:dyDescent="0.3">
      <c r="A5">
        <v>4</v>
      </c>
      <c r="B5" s="6" t="s">
        <v>292</v>
      </c>
      <c r="C5" s="4" t="s">
        <v>293</v>
      </c>
      <c r="D5" t="s">
        <v>172</v>
      </c>
      <c r="G5" s="18">
        <v>66</v>
      </c>
      <c r="H5" s="14" t="s">
        <v>28</v>
      </c>
      <c r="I5" s="14">
        <f>659.93/1000</f>
        <v>0.65992999999999991</v>
      </c>
      <c r="J5" s="3">
        <f t="shared" si="0"/>
        <v>43.555379999999992</v>
      </c>
    </row>
    <row r="6" spans="1:10" ht="40.799999999999997" x14ac:dyDescent="0.3">
      <c r="A6">
        <v>5</v>
      </c>
      <c r="B6" s="6" t="s">
        <v>294</v>
      </c>
      <c r="C6" s="4" t="s">
        <v>295</v>
      </c>
      <c r="D6" s="19" t="s">
        <v>173</v>
      </c>
      <c r="E6" s="20"/>
      <c r="F6" s="14"/>
      <c r="G6" s="15">
        <v>9</v>
      </c>
      <c r="H6" s="14" t="s">
        <v>28</v>
      </c>
      <c r="I6" s="17">
        <f>64193.2/1000</f>
        <v>64.19319999999999</v>
      </c>
      <c r="J6" s="3">
        <f t="shared" si="0"/>
        <v>577.73879999999986</v>
      </c>
    </row>
    <row r="7" spans="1:10" ht="40.799999999999997" x14ac:dyDescent="0.3">
      <c r="A7">
        <v>6</v>
      </c>
      <c r="B7" s="6" t="s">
        <v>290</v>
      </c>
      <c r="C7" s="4" t="s">
        <v>291</v>
      </c>
      <c r="D7" s="23" t="s">
        <v>174</v>
      </c>
      <c r="E7" s="23"/>
      <c r="F7" s="14"/>
      <c r="G7" s="30" t="s">
        <v>175</v>
      </c>
      <c r="H7" s="14" t="s">
        <v>67</v>
      </c>
      <c r="I7" s="26">
        <f>663.75/100</f>
        <v>6.6375000000000002</v>
      </c>
      <c r="J7" s="3">
        <f t="shared" si="0"/>
        <v>52.569000000000003</v>
      </c>
    </row>
    <row r="8" spans="1:10" x14ac:dyDescent="0.3">
      <c r="A8" s="28">
        <v>7</v>
      </c>
      <c r="B8" s="32" t="s">
        <v>323</v>
      </c>
      <c r="C8" s="26"/>
      <c r="D8" s="25" t="s">
        <v>176</v>
      </c>
      <c r="E8" s="25"/>
      <c r="F8" s="26"/>
      <c r="G8" s="30" t="s">
        <v>167</v>
      </c>
      <c r="H8" s="14" t="s">
        <v>67</v>
      </c>
      <c r="I8" s="26">
        <f>417.61/100</f>
        <v>4.1760999999999999</v>
      </c>
      <c r="J8" s="3">
        <f t="shared" si="0"/>
        <v>49.612068000000001</v>
      </c>
    </row>
    <row r="9" spans="1:10" ht="26.4" x14ac:dyDescent="0.3">
      <c r="A9" s="28">
        <v>8</v>
      </c>
      <c r="B9" s="33" t="s">
        <v>324</v>
      </c>
      <c r="C9" s="24"/>
      <c r="D9" s="23" t="s">
        <v>177</v>
      </c>
      <c r="E9" s="23"/>
      <c r="F9" s="24"/>
      <c r="G9" s="30" t="s">
        <v>178</v>
      </c>
      <c r="H9" s="26" t="s">
        <v>179</v>
      </c>
      <c r="I9" s="24">
        <f>25.37/1000</f>
        <v>2.537E-2</v>
      </c>
      <c r="J9" s="3">
        <f t="shared" si="0"/>
        <v>0.65961999999999998</v>
      </c>
    </row>
    <row r="10" spans="1:10" x14ac:dyDescent="0.3">
      <c r="A10" s="28">
        <v>9</v>
      </c>
      <c r="B10" s="27"/>
      <c r="C10" s="24"/>
      <c r="D10" s="16" t="s">
        <v>180</v>
      </c>
      <c r="E10" s="25"/>
      <c r="F10" s="26"/>
      <c r="G10" s="30" t="s">
        <v>181</v>
      </c>
      <c r="H10" s="26" t="s">
        <v>182</v>
      </c>
      <c r="I10" s="26"/>
      <c r="J10" s="3">
        <f t="shared" si="0"/>
        <v>0</v>
      </c>
    </row>
    <row r="11" spans="1:10" ht="57" x14ac:dyDescent="0.3">
      <c r="A11">
        <v>10</v>
      </c>
      <c r="B11" s="7" t="s">
        <v>297</v>
      </c>
      <c r="C11" s="8" t="s">
        <v>296</v>
      </c>
      <c r="D11" s="16" t="s">
        <v>183</v>
      </c>
      <c r="E11" s="25"/>
      <c r="F11" s="26"/>
      <c r="G11" s="30" t="s">
        <v>184</v>
      </c>
      <c r="H11" s="26" t="s">
        <v>182</v>
      </c>
      <c r="I11" s="26">
        <v>524.13</v>
      </c>
      <c r="J11" s="3">
        <f t="shared" si="0"/>
        <v>1048.26</v>
      </c>
    </row>
    <row r="12" spans="1:10" ht="57" x14ac:dyDescent="0.3">
      <c r="A12">
        <v>11</v>
      </c>
      <c r="B12" s="7" t="s">
        <v>297</v>
      </c>
      <c r="C12" s="8" t="s">
        <v>296</v>
      </c>
      <c r="D12" s="16" t="s">
        <v>185</v>
      </c>
      <c r="E12" s="25"/>
      <c r="F12" s="26"/>
      <c r="G12" s="30" t="s">
        <v>181</v>
      </c>
      <c r="H12" s="26" t="s">
        <v>2</v>
      </c>
      <c r="I12" s="26">
        <v>524.13</v>
      </c>
      <c r="J12" s="3">
        <f t="shared" si="0"/>
        <v>1572.3899999999999</v>
      </c>
    </row>
    <row r="13" spans="1:10" ht="57" x14ac:dyDescent="0.3">
      <c r="A13">
        <v>12</v>
      </c>
      <c r="B13" s="7" t="s">
        <v>297</v>
      </c>
      <c r="C13" s="8" t="s">
        <v>296</v>
      </c>
      <c r="D13" s="16" t="s">
        <v>322</v>
      </c>
      <c r="E13" s="25"/>
      <c r="F13" s="26"/>
      <c r="G13" s="30" t="s">
        <v>186</v>
      </c>
      <c r="H13" s="26" t="s">
        <v>2</v>
      </c>
      <c r="I13" s="9">
        <v>524.13</v>
      </c>
      <c r="J13" s="3">
        <f t="shared" si="0"/>
        <v>524.13</v>
      </c>
    </row>
    <row r="14" spans="1:10" ht="57" x14ac:dyDescent="0.3">
      <c r="A14">
        <v>13</v>
      </c>
      <c r="B14" s="7" t="s">
        <v>298</v>
      </c>
      <c r="C14" s="8" t="s">
        <v>299</v>
      </c>
      <c r="D14" t="s">
        <v>187</v>
      </c>
      <c r="F14" s="21"/>
      <c r="G14" s="3" t="s">
        <v>188</v>
      </c>
      <c r="H14" s="34" t="s">
        <v>28</v>
      </c>
      <c r="I14" s="9">
        <f>509.63/100</f>
        <v>5.0963000000000003</v>
      </c>
      <c r="J14" s="3">
        <f t="shared" si="0"/>
        <v>351.6447</v>
      </c>
    </row>
    <row r="15" spans="1:10" ht="57" x14ac:dyDescent="0.3">
      <c r="A15">
        <v>14</v>
      </c>
      <c r="B15" s="7" t="s">
        <v>300</v>
      </c>
      <c r="C15" s="8" t="s">
        <v>301</v>
      </c>
      <c r="D15" s="16" t="s">
        <v>189</v>
      </c>
      <c r="E15" s="25"/>
      <c r="F15" s="26"/>
      <c r="G15" s="15" t="s">
        <v>190</v>
      </c>
      <c r="H15" s="26" t="s">
        <v>28</v>
      </c>
      <c r="I15" s="9">
        <f>415.46/100</f>
        <v>4.1545999999999994</v>
      </c>
      <c r="J15" s="3">
        <f t="shared" si="0"/>
        <v>37.391399999999997</v>
      </c>
    </row>
    <row r="16" spans="1:10" ht="66" x14ac:dyDescent="0.3">
      <c r="A16">
        <v>15</v>
      </c>
      <c r="B16" s="7" t="s">
        <v>303</v>
      </c>
      <c r="C16" s="8" t="s">
        <v>302</v>
      </c>
      <c r="D16" s="16" t="s">
        <v>191</v>
      </c>
      <c r="E16" s="14"/>
      <c r="F16" s="34"/>
      <c r="G16" s="15" t="s">
        <v>190</v>
      </c>
      <c r="H16" s="26" t="s">
        <v>28</v>
      </c>
      <c r="I16" s="9">
        <f>176.19/100</f>
        <v>1.7619</v>
      </c>
      <c r="J16" s="3">
        <f t="shared" si="0"/>
        <v>15.857100000000001</v>
      </c>
    </row>
    <row r="17" spans="1:12" s="2" customFormat="1" ht="57" x14ac:dyDescent="0.3">
      <c r="A17" s="2">
        <v>16</v>
      </c>
      <c r="B17" s="10" t="s">
        <v>311</v>
      </c>
      <c r="C17" s="11" t="s">
        <v>312</v>
      </c>
      <c r="D17" s="2" t="s">
        <v>192</v>
      </c>
      <c r="E17" s="35"/>
      <c r="F17" s="38"/>
      <c r="G17" s="39" t="s">
        <v>194</v>
      </c>
      <c r="H17" s="36" t="s">
        <v>28</v>
      </c>
      <c r="I17" s="12">
        <v>95.51</v>
      </c>
      <c r="J17" s="3">
        <f t="shared" si="0"/>
        <v>573.06000000000006</v>
      </c>
    </row>
    <row r="18" spans="1:12" x14ac:dyDescent="0.3">
      <c r="B18" s="25"/>
      <c r="C18" s="23"/>
      <c r="D18" s="23" t="s">
        <v>193</v>
      </c>
      <c r="E18" s="23"/>
      <c r="F18" s="23"/>
      <c r="G18" s="40"/>
      <c r="H18" s="26"/>
      <c r="I18" s="26"/>
      <c r="J18" s="3">
        <f t="shared" si="0"/>
        <v>0</v>
      </c>
    </row>
    <row r="19" spans="1:12" x14ac:dyDescent="0.3">
      <c r="B19" s="14"/>
      <c r="C19" s="25"/>
      <c r="D19" s="44" t="s">
        <v>195</v>
      </c>
      <c r="E19" s="25"/>
      <c r="F19" s="25"/>
      <c r="G19" s="15"/>
      <c r="H19" s="26"/>
      <c r="I19" s="14"/>
      <c r="J19" s="3">
        <f t="shared" si="0"/>
        <v>0</v>
      </c>
    </row>
    <row r="20" spans="1:12" x14ac:dyDescent="0.3">
      <c r="A20">
        <v>17</v>
      </c>
      <c r="B20" s="43"/>
      <c r="D20" t="s">
        <v>196</v>
      </c>
      <c r="G20" s="41" t="s">
        <v>184</v>
      </c>
      <c r="H20" s="43" t="s">
        <v>2</v>
      </c>
      <c r="I20" s="43"/>
      <c r="J20" s="3">
        <f t="shared" si="0"/>
        <v>0</v>
      </c>
    </row>
    <row r="21" spans="1:12" x14ac:dyDescent="0.3">
      <c r="A21">
        <v>18</v>
      </c>
      <c r="B21" s="14"/>
      <c r="C21" s="25"/>
      <c r="D21" s="25" t="s">
        <v>197</v>
      </c>
      <c r="E21" s="25"/>
      <c r="F21" s="25"/>
      <c r="G21" s="15" t="s">
        <v>184</v>
      </c>
      <c r="H21" s="14" t="s">
        <v>2</v>
      </c>
      <c r="I21" s="14"/>
      <c r="J21" s="3">
        <f t="shared" si="0"/>
        <v>0</v>
      </c>
    </row>
    <row r="22" spans="1:12" x14ac:dyDescent="0.3">
      <c r="A22">
        <v>19</v>
      </c>
      <c r="B22" s="14"/>
      <c r="C22" s="25"/>
      <c r="D22" s="25" t="s">
        <v>198</v>
      </c>
      <c r="E22" s="25"/>
      <c r="F22" s="25"/>
      <c r="G22" s="15" t="s">
        <v>184</v>
      </c>
      <c r="H22" s="14" t="s">
        <v>2</v>
      </c>
      <c r="I22" s="14"/>
      <c r="J22" s="3">
        <f t="shared" si="0"/>
        <v>0</v>
      </c>
    </row>
    <row r="23" spans="1:12" x14ac:dyDescent="0.3">
      <c r="B23" s="27"/>
      <c r="C23" s="23"/>
      <c r="D23" s="45" t="s">
        <v>199</v>
      </c>
      <c r="E23" s="23"/>
      <c r="F23" s="23"/>
      <c r="G23" s="40"/>
      <c r="H23" s="27"/>
      <c r="I23" s="27"/>
      <c r="J23" s="3">
        <f t="shared" si="0"/>
        <v>0</v>
      </c>
    </row>
    <row r="24" spans="1:12" x14ac:dyDescent="0.3">
      <c r="A24">
        <v>1</v>
      </c>
      <c r="B24" s="43"/>
      <c r="D24" t="s">
        <v>200</v>
      </c>
      <c r="G24" s="41" t="s">
        <v>184</v>
      </c>
      <c r="H24" s="43" t="s">
        <v>2</v>
      </c>
      <c r="I24" s="43"/>
      <c r="J24" s="3">
        <f t="shared" si="0"/>
        <v>0</v>
      </c>
    </row>
    <row r="25" spans="1:12" x14ac:dyDescent="0.3">
      <c r="B25" s="14"/>
      <c r="C25" s="25"/>
      <c r="D25" s="25" t="s">
        <v>201</v>
      </c>
      <c r="E25" s="25"/>
      <c r="F25" s="25"/>
      <c r="G25" s="15"/>
      <c r="H25" s="14"/>
      <c r="I25" s="14"/>
      <c r="J25" s="3">
        <f t="shared" si="0"/>
        <v>0</v>
      </c>
    </row>
    <row r="26" spans="1:12" x14ac:dyDescent="0.3">
      <c r="A26">
        <v>2</v>
      </c>
      <c r="B26" s="16"/>
      <c r="C26" s="25"/>
      <c r="D26" s="25" t="s">
        <v>202</v>
      </c>
      <c r="E26" s="25"/>
      <c r="F26" s="25"/>
      <c r="G26" s="15" t="s">
        <v>194</v>
      </c>
      <c r="H26" s="14" t="s">
        <v>2</v>
      </c>
      <c r="I26" s="14"/>
      <c r="J26" s="3">
        <f t="shared" si="0"/>
        <v>0</v>
      </c>
    </row>
    <row r="27" spans="1:12" x14ac:dyDescent="0.3">
      <c r="D27" s="44" t="s">
        <v>204</v>
      </c>
      <c r="E27" s="25"/>
      <c r="F27" s="25"/>
      <c r="G27" s="15"/>
      <c r="H27" s="14"/>
      <c r="I27" s="14"/>
      <c r="J27" s="3">
        <f t="shared" si="0"/>
        <v>0</v>
      </c>
    </row>
    <row r="28" spans="1:12" ht="40.799999999999997" x14ac:dyDescent="0.3">
      <c r="B28" s="6" t="s">
        <v>304</v>
      </c>
      <c r="C28" s="4" t="s">
        <v>305</v>
      </c>
      <c r="D28" s="47"/>
      <c r="E28" s="25"/>
      <c r="F28" s="25"/>
      <c r="G28" s="15" t="s">
        <v>307</v>
      </c>
      <c r="H28" s="14"/>
      <c r="I28" s="46" t="s">
        <v>306</v>
      </c>
      <c r="J28" s="3" t="s">
        <v>332</v>
      </c>
    </row>
    <row r="29" spans="1:12" ht="45.6" x14ac:dyDescent="0.3">
      <c r="A29">
        <v>1</v>
      </c>
      <c r="B29" s="6" t="s">
        <v>308</v>
      </c>
      <c r="C29" s="4" t="s">
        <v>309</v>
      </c>
      <c r="D29" s="23" t="s">
        <v>203</v>
      </c>
      <c r="E29" s="23"/>
      <c r="F29" s="26"/>
      <c r="G29" s="31" t="s">
        <v>339</v>
      </c>
      <c r="H29" s="24"/>
      <c r="I29" s="5" t="s">
        <v>310</v>
      </c>
      <c r="J29" s="3" t="s">
        <v>333</v>
      </c>
      <c r="L29" t="s">
        <v>329</v>
      </c>
    </row>
    <row r="30" spans="1:12" x14ac:dyDescent="0.3">
      <c r="A30" s="28"/>
      <c r="B30" s="6"/>
      <c r="C30" s="4"/>
      <c r="D30" s="25" t="s">
        <v>203</v>
      </c>
      <c r="E30" s="25"/>
      <c r="F30" s="26"/>
      <c r="G30" s="15"/>
      <c r="H30" s="14"/>
      <c r="I30" s="5"/>
      <c r="J30" s="3">
        <f t="shared" si="0"/>
        <v>0</v>
      </c>
    </row>
    <row r="31" spans="1:12" x14ac:dyDescent="0.3">
      <c r="A31" s="28">
        <v>2</v>
      </c>
      <c r="B31" s="14"/>
      <c r="C31" s="14"/>
      <c r="D31" s="25" t="s">
        <v>205</v>
      </c>
      <c r="E31" s="25"/>
      <c r="F31" s="26"/>
      <c r="G31" s="15" t="s">
        <v>184</v>
      </c>
      <c r="H31" s="14"/>
      <c r="I31" s="14"/>
      <c r="J31" s="3">
        <f t="shared" si="0"/>
        <v>0</v>
      </c>
    </row>
    <row r="32" spans="1:12" x14ac:dyDescent="0.3">
      <c r="A32" s="28">
        <v>3</v>
      </c>
      <c r="B32" s="14"/>
      <c r="C32" s="14"/>
      <c r="D32" s="25" t="s">
        <v>206</v>
      </c>
      <c r="E32" s="25"/>
      <c r="F32" s="26"/>
      <c r="G32" s="15" t="s">
        <v>207</v>
      </c>
      <c r="H32" s="14"/>
      <c r="I32" s="14"/>
      <c r="J32" s="3">
        <f t="shared" si="0"/>
        <v>0</v>
      </c>
    </row>
    <row r="33" spans="1:10" x14ac:dyDescent="0.3">
      <c r="A33" s="28">
        <v>4</v>
      </c>
      <c r="B33" s="14"/>
      <c r="C33" s="14"/>
      <c r="D33" s="25" t="s">
        <v>206</v>
      </c>
      <c r="E33" s="25"/>
      <c r="F33" s="26"/>
      <c r="G33" s="15" t="s">
        <v>184</v>
      </c>
      <c r="H33" s="14"/>
      <c r="I33" s="14"/>
      <c r="J33" s="3">
        <f t="shared" si="0"/>
        <v>0</v>
      </c>
    </row>
    <row r="34" spans="1:10" x14ac:dyDescent="0.3">
      <c r="A34" s="28">
        <v>5</v>
      </c>
      <c r="B34" s="34"/>
      <c r="C34" s="34"/>
      <c r="D34" s="20" t="s">
        <v>208</v>
      </c>
      <c r="E34" s="20"/>
      <c r="F34" s="21"/>
      <c r="G34" s="18" t="s">
        <v>194</v>
      </c>
      <c r="H34" s="34"/>
      <c r="I34" s="14"/>
      <c r="J34" s="3">
        <f t="shared" si="0"/>
        <v>0</v>
      </c>
    </row>
    <row r="35" spans="1:10" s="2" customFormat="1" x14ac:dyDescent="0.3">
      <c r="A35" s="51">
        <v>6</v>
      </c>
      <c r="B35" s="37"/>
      <c r="C35" s="37"/>
      <c r="D35" s="48" t="s">
        <v>209</v>
      </c>
      <c r="E35" s="48"/>
      <c r="F35" s="49"/>
      <c r="G35" s="39" t="s">
        <v>211</v>
      </c>
      <c r="H35" s="37"/>
      <c r="I35" s="49"/>
      <c r="J35" s="3">
        <f t="shared" si="0"/>
        <v>0</v>
      </c>
    </row>
    <row r="36" spans="1:10" x14ac:dyDescent="0.3">
      <c r="A36" s="27"/>
      <c r="B36" s="27"/>
      <c r="C36" s="27"/>
      <c r="D36" s="23" t="s">
        <v>210</v>
      </c>
      <c r="E36" s="23"/>
      <c r="F36" s="24"/>
      <c r="G36" s="52"/>
      <c r="H36" s="14"/>
      <c r="I36" s="14"/>
      <c r="J36" s="3">
        <f t="shared" si="0"/>
        <v>0</v>
      </c>
    </row>
    <row r="37" spans="1:10" x14ac:dyDescent="0.3">
      <c r="A37" s="28"/>
      <c r="B37" s="27"/>
      <c r="C37" s="43"/>
      <c r="D37" s="47" t="s">
        <v>212</v>
      </c>
      <c r="E37" s="25"/>
      <c r="F37" s="26"/>
      <c r="G37" s="29"/>
      <c r="H37" s="14"/>
      <c r="I37" s="14"/>
      <c r="J37" s="3">
        <f t="shared" si="0"/>
        <v>0</v>
      </c>
    </row>
    <row r="38" spans="1:10" ht="84" x14ac:dyDescent="0.3">
      <c r="A38" s="28">
        <v>1</v>
      </c>
      <c r="B38" s="50" t="s">
        <v>286</v>
      </c>
      <c r="C38" s="13" t="s">
        <v>287</v>
      </c>
      <c r="D38" s="16" t="s">
        <v>213</v>
      </c>
      <c r="E38" s="25"/>
      <c r="F38" s="26"/>
      <c r="G38" s="15" t="s">
        <v>217</v>
      </c>
      <c r="H38" s="14"/>
      <c r="I38" s="42">
        <v>19.005800000000001</v>
      </c>
      <c r="J38" s="3">
        <f t="shared" si="0"/>
        <v>128.28915000000001</v>
      </c>
    </row>
    <row r="39" spans="1:10" x14ac:dyDescent="0.3">
      <c r="A39">
        <v>2</v>
      </c>
      <c r="D39" s="22" t="s">
        <v>216</v>
      </c>
      <c r="E39" s="23"/>
      <c r="F39" s="24"/>
      <c r="G39" s="40" t="s">
        <v>215</v>
      </c>
      <c r="H39" s="27" t="s">
        <v>2</v>
      </c>
      <c r="I39" s="24"/>
      <c r="J39" s="3">
        <f t="shared" si="0"/>
        <v>0</v>
      </c>
    </row>
    <row r="40" spans="1:10" ht="40.799999999999997" x14ac:dyDescent="0.3">
      <c r="A40">
        <v>3</v>
      </c>
      <c r="B40" s="6" t="s">
        <v>313</v>
      </c>
      <c r="C40" s="4" t="s">
        <v>314</v>
      </c>
      <c r="D40" s="16" t="s">
        <v>214</v>
      </c>
      <c r="E40" s="25"/>
      <c r="F40" s="26"/>
      <c r="G40" s="15" t="s">
        <v>215</v>
      </c>
      <c r="H40" s="26" t="s">
        <v>28</v>
      </c>
      <c r="I40" s="17">
        <v>10.8805</v>
      </c>
      <c r="J40" s="3">
        <f t="shared" si="0"/>
        <v>489.6225</v>
      </c>
    </row>
    <row r="41" spans="1:10" ht="40.799999999999997" x14ac:dyDescent="0.3">
      <c r="A41">
        <v>4</v>
      </c>
      <c r="B41" s="6" t="s">
        <v>290</v>
      </c>
      <c r="C41" s="4" t="s">
        <v>291</v>
      </c>
      <c r="D41" s="16" t="s">
        <v>321</v>
      </c>
      <c r="E41" s="25"/>
      <c r="F41" s="26"/>
      <c r="G41" s="15" t="s">
        <v>217</v>
      </c>
      <c r="H41" s="14" t="s">
        <v>218</v>
      </c>
      <c r="I41" s="53">
        <v>6.6375000000000002</v>
      </c>
      <c r="J41" s="3">
        <f t="shared" si="0"/>
        <v>44.803125000000001</v>
      </c>
    </row>
    <row r="42" spans="1:10" x14ac:dyDescent="0.3">
      <c r="D42" s="1" t="s">
        <v>219</v>
      </c>
      <c r="G42" s="3"/>
      <c r="J42" s="3">
        <f t="shared" si="0"/>
        <v>0</v>
      </c>
    </row>
    <row r="43" spans="1:10" ht="84" x14ac:dyDescent="0.3">
      <c r="A43">
        <v>1</v>
      </c>
      <c r="B43" s="6" t="s">
        <v>286</v>
      </c>
      <c r="C43" s="54" t="s">
        <v>287</v>
      </c>
      <c r="D43" s="16" t="s">
        <v>213</v>
      </c>
      <c r="E43" s="25"/>
      <c r="F43" s="14"/>
      <c r="G43" s="15" t="s">
        <v>334</v>
      </c>
      <c r="H43" s="14"/>
      <c r="I43" s="42">
        <v>19.005800000000001</v>
      </c>
      <c r="J43" s="3" t="s">
        <v>194</v>
      </c>
    </row>
    <row r="44" spans="1:10" x14ac:dyDescent="0.3">
      <c r="A44" s="28">
        <v>2</v>
      </c>
      <c r="B44" s="14"/>
      <c r="C44" s="34"/>
      <c r="D44" s="16" t="s">
        <v>216</v>
      </c>
      <c r="E44" s="25"/>
      <c r="F44" s="26"/>
      <c r="G44" s="15" t="s">
        <v>184</v>
      </c>
      <c r="H44" s="14" t="s">
        <v>2</v>
      </c>
      <c r="I44" s="26"/>
      <c r="J44" s="3">
        <f t="shared" si="0"/>
        <v>0</v>
      </c>
    </row>
    <row r="45" spans="1:10" ht="40.799999999999997" x14ac:dyDescent="0.3">
      <c r="A45">
        <v>3</v>
      </c>
      <c r="B45" s="6" t="s">
        <v>313</v>
      </c>
      <c r="C45" s="4" t="s">
        <v>314</v>
      </c>
      <c r="D45" s="16" t="s">
        <v>214</v>
      </c>
      <c r="E45" s="25"/>
      <c r="F45" s="26"/>
      <c r="G45" s="15" t="s">
        <v>184</v>
      </c>
      <c r="H45" s="14" t="s">
        <v>2</v>
      </c>
      <c r="I45" s="42">
        <v>10.8805</v>
      </c>
      <c r="J45" s="3">
        <f t="shared" si="0"/>
        <v>21.760999999999999</v>
      </c>
    </row>
    <row r="46" spans="1:10" ht="40.799999999999997" x14ac:dyDescent="0.3">
      <c r="A46" s="28">
        <v>4</v>
      </c>
      <c r="B46" s="50" t="s">
        <v>290</v>
      </c>
      <c r="C46" s="4" t="s">
        <v>291</v>
      </c>
      <c r="D46" s="23" t="s">
        <v>320</v>
      </c>
      <c r="E46" s="23"/>
      <c r="F46" s="24"/>
      <c r="G46" s="40" t="s">
        <v>220</v>
      </c>
      <c r="H46" s="14" t="s">
        <v>67</v>
      </c>
      <c r="I46" s="55">
        <v>6.6375000000000002</v>
      </c>
      <c r="J46" s="3">
        <f t="shared" si="0"/>
        <v>1.99125</v>
      </c>
    </row>
    <row r="47" spans="1:10" x14ac:dyDescent="0.3">
      <c r="A47" s="28"/>
      <c r="C47" s="25"/>
      <c r="D47" s="44" t="s">
        <v>221</v>
      </c>
      <c r="E47" s="16"/>
      <c r="F47" s="25"/>
      <c r="G47" s="15"/>
      <c r="H47" s="14"/>
      <c r="I47" s="26"/>
      <c r="J47" s="3">
        <f t="shared" si="0"/>
        <v>0</v>
      </c>
    </row>
    <row r="48" spans="1:10" ht="100.8" x14ac:dyDescent="0.3">
      <c r="A48" s="28">
        <v>1</v>
      </c>
      <c r="B48" s="56" t="s">
        <v>330</v>
      </c>
      <c r="C48" s="4" t="s">
        <v>284</v>
      </c>
      <c r="D48" s="16" t="s">
        <v>222</v>
      </c>
      <c r="E48" s="25"/>
      <c r="F48" s="26"/>
      <c r="G48" s="15" t="s">
        <v>223</v>
      </c>
      <c r="H48" s="26" t="s">
        <v>28</v>
      </c>
      <c r="I48" s="17">
        <f>1387.57/1000</f>
        <v>1.38757</v>
      </c>
      <c r="J48" s="3">
        <f t="shared" si="0"/>
        <v>11285.106809999999</v>
      </c>
    </row>
    <row r="49" spans="1:12" ht="81.599999999999994" customHeight="1" x14ac:dyDescent="0.3">
      <c r="A49">
        <v>2</v>
      </c>
      <c r="B49" s="6" t="s">
        <v>285</v>
      </c>
      <c r="C49" s="4" t="s">
        <v>284</v>
      </c>
      <c r="D49" s="16" t="s">
        <v>224</v>
      </c>
      <c r="E49" s="25"/>
      <c r="F49" s="26"/>
      <c r="G49" s="15" t="s">
        <v>225</v>
      </c>
      <c r="H49" s="26" t="s">
        <v>28</v>
      </c>
      <c r="I49" s="5">
        <f>1387.57/1000</f>
        <v>1.38757</v>
      </c>
      <c r="J49" s="3">
        <f t="shared" si="0"/>
        <v>73.541209999999992</v>
      </c>
      <c r="L49" t="s">
        <v>328</v>
      </c>
    </row>
    <row r="50" spans="1:12" ht="40.799999999999997" x14ac:dyDescent="0.3">
      <c r="A50">
        <v>3</v>
      </c>
      <c r="B50" s="6" t="s">
        <v>285</v>
      </c>
      <c r="C50" s="4" t="s">
        <v>284</v>
      </c>
      <c r="D50" s="16" t="s">
        <v>226</v>
      </c>
      <c r="E50" s="25"/>
      <c r="F50" s="26"/>
      <c r="G50" s="15" t="s">
        <v>227</v>
      </c>
      <c r="H50" s="26" t="s">
        <v>28</v>
      </c>
      <c r="I50" s="5">
        <f>1387.57/1000</f>
        <v>1.38757</v>
      </c>
      <c r="J50" s="3">
        <f t="shared" si="0"/>
        <v>27.7514</v>
      </c>
    </row>
    <row r="51" spans="1:12" ht="45.6" x14ac:dyDescent="0.3">
      <c r="A51">
        <v>4</v>
      </c>
      <c r="B51" s="6" t="s">
        <v>325</v>
      </c>
      <c r="C51" s="4" t="s">
        <v>326</v>
      </c>
      <c r="D51" s="16" t="s">
        <v>228</v>
      </c>
      <c r="E51" s="16"/>
      <c r="F51" s="26"/>
      <c r="G51" s="15" t="s">
        <v>186</v>
      </c>
      <c r="H51" s="26" t="s">
        <v>2</v>
      </c>
      <c r="I51" s="5" t="s">
        <v>327</v>
      </c>
      <c r="J51" s="3" t="s">
        <v>335</v>
      </c>
    </row>
    <row r="52" spans="1:12" ht="45.6" x14ac:dyDescent="0.3">
      <c r="A52">
        <v>5</v>
      </c>
      <c r="B52" s="6" t="s">
        <v>325</v>
      </c>
      <c r="C52" s="4" t="s">
        <v>326</v>
      </c>
      <c r="D52" t="s">
        <v>229</v>
      </c>
      <c r="E52" s="22"/>
      <c r="F52" s="24"/>
      <c r="G52" s="40" t="s">
        <v>181</v>
      </c>
      <c r="H52" s="24" t="s">
        <v>2</v>
      </c>
      <c r="I52" s="5" t="s">
        <v>327</v>
      </c>
      <c r="J52" s="3" t="s">
        <v>335</v>
      </c>
    </row>
    <row r="53" spans="1:12" x14ac:dyDescent="0.3">
      <c r="A53">
        <v>6</v>
      </c>
      <c r="B53" s="34"/>
      <c r="D53" t="s">
        <v>230</v>
      </c>
      <c r="F53" s="21"/>
      <c r="G53" s="57" t="s">
        <v>194</v>
      </c>
      <c r="H53" s="21" t="s">
        <v>28</v>
      </c>
      <c r="I53" s="28"/>
      <c r="J53" s="3">
        <f t="shared" si="0"/>
        <v>0</v>
      </c>
    </row>
    <row r="54" spans="1:12" x14ac:dyDescent="0.3">
      <c r="B54" s="19"/>
      <c r="C54" s="34"/>
      <c r="D54" s="58" t="s">
        <v>231</v>
      </c>
      <c r="E54" s="20"/>
      <c r="F54" s="34"/>
      <c r="G54" s="57"/>
      <c r="H54" s="21"/>
      <c r="I54" s="21"/>
      <c r="J54" s="3">
        <f t="shared" si="0"/>
        <v>0</v>
      </c>
    </row>
    <row r="55" spans="1:12" x14ac:dyDescent="0.3">
      <c r="A55">
        <v>1</v>
      </c>
      <c r="B55" s="14"/>
      <c r="C55" s="14"/>
      <c r="D55" s="14" t="s">
        <v>232</v>
      </c>
      <c r="E55" s="14"/>
      <c r="F55" s="14"/>
      <c r="G55" s="15" t="s">
        <v>233</v>
      </c>
      <c r="H55" s="14"/>
      <c r="I55" s="14"/>
      <c r="J55" s="3">
        <f t="shared" si="0"/>
        <v>0</v>
      </c>
    </row>
    <row r="56" spans="1:12" x14ac:dyDescent="0.3">
      <c r="A56">
        <v>2</v>
      </c>
      <c r="B56" s="14"/>
      <c r="C56" s="14"/>
      <c r="D56" s="14" t="s">
        <v>234</v>
      </c>
      <c r="E56" s="14"/>
      <c r="F56" s="14"/>
      <c r="G56" s="15" t="s">
        <v>235</v>
      </c>
      <c r="H56" s="14"/>
      <c r="I56" s="14"/>
      <c r="J56" s="3">
        <f t="shared" si="0"/>
        <v>0</v>
      </c>
    </row>
    <row r="57" spans="1:12" x14ac:dyDescent="0.3">
      <c r="A57">
        <v>3</v>
      </c>
      <c r="B57" s="14"/>
      <c r="C57" s="14"/>
      <c r="D57" s="14" t="s">
        <v>236</v>
      </c>
      <c r="E57" s="14"/>
      <c r="F57" s="14"/>
      <c r="G57" s="15" t="s">
        <v>237</v>
      </c>
      <c r="H57" s="14"/>
      <c r="I57" s="14"/>
      <c r="J57" s="3">
        <f t="shared" si="0"/>
        <v>0</v>
      </c>
    </row>
    <row r="58" spans="1:12" x14ac:dyDescent="0.3">
      <c r="A58">
        <v>4</v>
      </c>
      <c r="B58" s="14"/>
      <c r="C58" s="14"/>
      <c r="D58" s="14" t="s">
        <v>238</v>
      </c>
      <c r="E58" s="14"/>
      <c r="F58" s="14"/>
      <c r="G58" s="15" t="s">
        <v>239</v>
      </c>
      <c r="H58" s="14"/>
      <c r="I58" s="14"/>
      <c r="J58" s="3">
        <f t="shared" si="0"/>
        <v>0</v>
      </c>
    </row>
    <row r="59" spans="1:12" x14ac:dyDescent="0.3">
      <c r="A59">
        <v>5</v>
      </c>
      <c r="B59" s="14"/>
      <c r="C59" s="14"/>
      <c r="D59" s="14" t="s">
        <v>240</v>
      </c>
      <c r="E59" s="14"/>
      <c r="F59" s="14"/>
      <c r="G59" s="15" t="s">
        <v>241</v>
      </c>
      <c r="H59" s="14"/>
      <c r="I59" s="14"/>
      <c r="J59" s="3">
        <f t="shared" si="0"/>
        <v>0</v>
      </c>
    </row>
    <row r="60" spans="1:12" x14ac:dyDescent="0.3">
      <c r="A60">
        <v>6</v>
      </c>
      <c r="B60" s="14"/>
      <c r="C60" s="14"/>
      <c r="D60" s="14" t="s">
        <v>242</v>
      </c>
      <c r="E60" s="14"/>
      <c r="F60" s="14"/>
      <c r="G60" s="15" t="s">
        <v>243</v>
      </c>
      <c r="H60" s="14"/>
      <c r="I60" s="14"/>
      <c r="J60" s="3">
        <f t="shared" si="0"/>
        <v>0</v>
      </c>
    </row>
    <row r="61" spans="1:12" x14ac:dyDescent="0.3">
      <c r="A61">
        <v>7</v>
      </c>
      <c r="B61" s="14"/>
      <c r="C61" s="14"/>
      <c r="D61" s="14" t="s">
        <v>244</v>
      </c>
      <c r="E61" s="14"/>
      <c r="F61" s="14"/>
      <c r="G61" s="15" t="s">
        <v>243</v>
      </c>
      <c r="H61" s="14"/>
      <c r="I61" s="14"/>
      <c r="J61" s="3">
        <f t="shared" si="0"/>
        <v>0</v>
      </c>
    </row>
    <row r="62" spans="1:12" x14ac:dyDescent="0.3">
      <c r="A62">
        <v>8</v>
      </c>
      <c r="B62" s="14"/>
      <c r="C62" s="14"/>
      <c r="D62" s="14" t="s">
        <v>245</v>
      </c>
      <c r="E62" s="14"/>
      <c r="F62" s="14"/>
      <c r="G62" s="15" t="s">
        <v>194</v>
      </c>
      <c r="H62" s="14"/>
      <c r="I62" s="14"/>
      <c r="J62" s="3">
        <f t="shared" si="0"/>
        <v>0</v>
      </c>
    </row>
    <row r="63" spans="1:12" x14ac:dyDescent="0.3">
      <c r="B63" s="14"/>
      <c r="C63" s="14"/>
      <c r="D63" s="59" t="s">
        <v>246</v>
      </c>
      <c r="E63" s="14"/>
      <c r="F63" s="14"/>
      <c r="G63" s="15"/>
      <c r="H63" s="14"/>
      <c r="I63" s="14"/>
      <c r="J63" s="3">
        <f t="shared" si="0"/>
        <v>0</v>
      </c>
    </row>
    <row r="64" spans="1:12" x14ac:dyDescent="0.3">
      <c r="A64">
        <v>1</v>
      </c>
      <c r="B64" s="14"/>
      <c r="C64" s="14"/>
      <c r="D64" s="14" t="s">
        <v>247</v>
      </c>
      <c r="E64" s="14"/>
      <c r="F64" s="14"/>
      <c r="G64" s="15" t="s">
        <v>207</v>
      </c>
      <c r="H64" s="14"/>
      <c r="I64" s="14"/>
      <c r="J64" s="3">
        <f t="shared" si="0"/>
        <v>0</v>
      </c>
    </row>
    <row r="65" spans="1:10" x14ac:dyDescent="0.3">
      <c r="A65">
        <v>2</v>
      </c>
      <c r="B65" s="14"/>
      <c r="C65" s="14"/>
      <c r="D65" s="14" t="s">
        <v>248</v>
      </c>
      <c r="E65" s="14"/>
      <c r="F65" s="14"/>
      <c r="G65" s="15" t="s">
        <v>207</v>
      </c>
      <c r="H65" s="14"/>
      <c r="I65" s="14"/>
      <c r="J65" s="3">
        <f t="shared" si="0"/>
        <v>0</v>
      </c>
    </row>
    <row r="66" spans="1:10" x14ac:dyDescent="0.3">
      <c r="A66">
        <v>3</v>
      </c>
      <c r="B66" s="14"/>
      <c r="C66" s="14"/>
      <c r="D66" s="14" t="s">
        <v>249</v>
      </c>
      <c r="E66" s="14"/>
      <c r="F66" s="14"/>
      <c r="G66" s="15" t="s">
        <v>186</v>
      </c>
      <c r="H66" s="14"/>
      <c r="I66" s="14"/>
      <c r="J66" s="3">
        <f t="shared" si="0"/>
        <v>0</v>
      </c>
    </row>
    <row r="67" spans="1:10" x14ac:dyDescent="0.3">
      <c r="A67">
        <v>4</v>
      </c>
      <c r="B67" s="14"/>
      <c r="C67" s="14"/>
      <c r="D67" s="14" t="s">
        <v>250</v>
      </c>
      <c r="E67" s="14"/>
      <c r="F67" s="14"/>
      <c r="G67" s="15" t="s">
        <v>186</v>
      </c>
      <c r="H67" s="14"/>
      <c r="I67" s="14"/>
      <c r="J67" s="3">
        <f t="shared" ref="J67:J106" si="1">G67*I67</f>
        <v>0</v>
      </c>
    </row>
    <row r="68" spans="1:10" x14ac:dyDescent="0.3">
      <c r="A68">
        <v>5</v>
      </c>
      <c r="B68" s="14"/>
      <c r="C68" s="14"/>
      <c r="D68" s="14" t="s">
        <v>251</v>
      </c>
      <c r="E68" s="14"/>
      <c r="F68" s="14"/>
      <c r="G68" s="15" t="s">
        <v>184</v>
      </c>
      <c r="H68" s="14"/>
      <c r="I68" s="14"/>
      <c r="J68" s="3">
        <f t="shared" si="1"/>
        <v>0</v>
      </c>
    </row>
    <row r="69" spans="1:10" x14ac:dyDescent="0.3">
      <c r="A69">
        <v>6</v>
      </c>
      <c r="B69" s="14"/>
      <c r="C69" s="14"/>
      <c r="D69" s="14" t="s">
        <v>252</v>
      </c>
      <c r="E69" s="14"/>
      <c r="F69" s="14"/>
      <c r="G69" s="15" t="s">
        <v>184</v>
      </c>
      <c r="H69" s="14"/>
      <c r="I69" s="14"/>
      <c r="J69" s="3">
        <f t="shared" si="1"/>
        <v>0</v>
      </c>
    </row>
    <row r="70" spans="1:10" x14ac:dyDescent="0.3">
      <c r="A70">
        <v>7</v>
      </c>
      <c r="B70" s="14"/>
      <c r="C70" s="14"/>
      <c r="D70" s="14" t="s">
        <v>253</v>
      </c>
      <c r="E70" s="14"/>
      <c r="F70" s="14"/>
      <c r="G70" s="15" t="s">
        <v>184</v>
      </c>
      <c r="H70" s="14"/>
      <c r="I70" s="14"/>
      <c r="J70" s="3">
        <f t="shared" si="1"/>
        <v>0</v>
      </c>
    </row>
    <row r="71" spans="1:10" x14ac:dyDescent="0.3">
      <c r="A71">
        <v>8</v>
      </c>
      <c r="B71" s="14"/>
      <c r="C71" s="14"/>
      <c r="D71" s="14" t="s">
        <v>254</v>
      </c>
      <c r="E71" s="14"/>
      <c r="F71" s="14"/>
      <c r="G71" s="15" t="s">
        <v>184</v>
      </c>
      <c r="H71" s="14"/>
      <c r="I71" s="14"/>
      <c r="J71" s="3">
        <f t="shared" si="1"/>
        <v>0</v>
      </c>
    </row>
    <row r="72" spans="1:10" x14ac:dyDescent="0.3">
      <c r="A72">
        <v>9</v>
      </c>
      <c r="B72" s="14"/>
      <c r="C72" s="14"/>
      <c r="D72" s="14" t="s">
        <v>255</v>
      </c>
      <c r="E72" s="14"/>
      <c r="F72" s="14"/>
      <c r="G72" s="15" t="s">
        <v>148</v>
      </c>
      <c r="H72" s="14"/>
      <c r="I72" s="14"/>
      <c r="J72" s="3">
        <f t="shared" si="1"/>
        <v>0</v>
      </c>
    </row>
    <row r="73" spans="1:10" x14ac:dyDescent="0.3">
      <c r="A73">
        <v>10</v>
      </c>
      <c r="B73" s="14"/>
      <c r="C73" s="14"/>
      <c r="D73" s="14" t="s">
        <v>256</v>
      </c>
      <c r="E73" s="14"/>
      <c r="F73" s="14"/>
      <c r="G73" s="15" t="s">
        <v>207</v>
      </c>
      <c r="H73" s="14"/>
      <c r="I73" s="14"/>
      <c r="J73" s="3">
        <f t="shared" si="1"/>
        <v>0</v>
      </c>
    </row>
    <row r="74" spans="1:10" x14ac:dyDescent="0.3">
      <c r="B74" s="14"/>
      <c r="C74" s="14"/>
      <c r="D74" s="59" t="s">
        <v>257</v>
      </c>
      <c r="E74" s="14"/>
      <c r="F74" s="14"/>
      <c r="G74" s="3"/>
      <c r="I74" s="14"/>
      <c r="J74" s="3">
        <f t="shared" si="1"/>
        <v>0</v>
      </c>
    </row>
    <row r="75" spans="1:10" ht="84" x14ac:dyDescent="0.3">
      <c r="A75">
        <v>1</v>
      </c>
      <c r="B75" s="6" t="s">
        <v>286</v>
      </c>
      <c r="C75" s="4" t="s">
        <v>287</v>
      </c>
      <c r="D75" s="14" t="s">
        <v>213</v>
      </c>
      <c r="E75" s="14"/>
      <c r="F75" s="14"/>
      <c r="G75" s="15" t="s">
        <v>259</v>
      </c>
      <c r="H75" s="14" t="s">
        <v>218</v>
      </c>
      <c r="I75" s="5">
        <v>19.005800000000001</v>
      </c>
      <c r="J75" s="3">
        <f t="shared" si="1"/>
        <v>37.061309999999999</v>
      </c>
    </row>
    <row r="76" spans="1:10" x14ac:dyDescent="0.3">
      <c r="A76">
        <v>2</v>
      </c>
      <c r="D76" t="s">
        <v>216</v>
      </c>
      <c r="F76" s="34"/>
      <c r="G76" s="18" t="s">
        <v>148</v>
      </c>
      <c r="H76" t="s">
        <v>2</v>
      </c>
      <c r="J76" s="3">
        <f t="shared" si="1"/>
        <v>0</v>
      </c>
    </row>
    <row r="77" spans="1:10" ht="40.799999999999997" x14ac:dyDescent="0.3">
      <c r="A77">
        <v>3</v>
      </c>
      <c r="B77" s="6" t="s">
        <v>313</v>
      </c>
      <c r="C77" s="4" t="s">
        <v>314</v>
      </c>
      <c r="D77" s="14" t="s">
        <v>214</v>
      </c>
      <c r="E77" s="14"/>
      <c r="F77" s="14"/>
      <c r="G77" s="15" t="s">
        <v>258</v>
      </c>
      <c r="H77" s="14"/>
      <c r="I77" s="5">
        <f>1088.05/100</f>
        <v>10.8805</v>
      </c>
      <c r="J77" s="3">
        <f t="shared" si="1"/>
        <v>174.08799999999999</v>
      </c>
    </row>
    <row r="78" spans="1:10" ht="40.799999999999997" x14ac:dyDescent="0.3">
      <c r="A78">
        <v>4</v>
      </c>
      <c r="B78" s="6" t="s">
        <v>290</v>
      </c>
      <c r="C78" s="4" t="s">
        <v>291</v>
      </c>
      <c r="D78" s="14" t="s">
        <v>320</v>
      </c>
      <c r="E78" s="14"/>
      <c r="F78" s="14"/>
      <c r="G78" s="15"/>
      <c r="H78" s="14"/>
      <c r="I78" s="60">
        <v>6.6375000000000002</v>
      </c>
      <c r="J78" s="3">
        <f t="shared" si="1"/>
        <v>0</v>
      </c>
    </row>
    <row r="79" spans="1:10" x14ac:dyDescent="0.3">
      <c r="D79" s="1" t="s">
        <v>260</v>
      </c>
      <c r="G79" s="3"/>
      <c r="H79" s="34"/>
      <c r="I79" s="14"/>
      <c r="J79" s="3">
        <f t="shared" si="1"/>
        <v>0</v>
      </c>
    </row>
    <row r="80" spans="1:10" ht="84" x14ac:dyDescent="0.3">
      <c r="A80">
        <v>1</v>
      </c>
      <c r="B80" s="6" t="s">
        <v>286</v>
      </c>
      <c r="C80" s="13" t="s">
        <v>287</v>
      </c>
      <c r="D80" s="14" t="s">
        <v>213</v>
      </c>
      <c r="E80" s="14"/>
      <c r="F80" s="14"/>
      <c r="G80" s="15" t="s">
        <v>336</v>
      </c>
      <c r="H80" s="60" t="s">
        <v>218</v>
      </c>
      <c r="I80" s="5">
        <v>19.005800000000001</v>
      </c>
      <c r="J80" s="3">
        <f t="shared" si="1"/>
        <v>45.61392</v>
      </c>
    </row>
    <row r="81" spans="1:10" x14ac:dyDescent="0.3">
      <c r="A81">
        <v>2</v>
      </c>
      <c r="D81" s="14" t="s">
        <v>216</v>
      </c>
      <c r="E81" s="14"/>
      <c r="F81" s="14"/>
      <c r="G81" s="15" t="s">
        <v>148</v>
      </c>
      <c r="H81" s="60" t="s">
        <v>2</v>
      </c>
      <c r="I81" s="43"/>
      <c r="J81" s="3">
        <f t="shared" si="1"/>
        <v>0</v>
      </c>
    </row>
    <row r="82" spans="1:10" ht="40.799999999999997" x14ac:dyDescent="0.3">
      <c r="A82">
        <v>3</v>
      </c>
      <c r="B82" s="6" t="s">
        <v>313</v>
      </c>
      <c r="C82" s="13" t="s">
        <v>314</v>
      </c>
      <c r="D82" s="14" t="s">
        <v>214</v>
      </c>
      <c r="E82" s="14"/>
      <c r="F82" s="14"/>
      <c r="G82" s="15" t="s">
        <v>261</v>
      </c>
      <c r="H82" s="14" t="s">
        <v>28</v>
      </c>
      <c r="I82" s="5">
        <v>10.8805</v>
      </c>
      <c r="J82" s="3">
        <f t="shared" si="1"/>
        <v>195.84899999999999</v>
      </c>
    </row>
    <row r="83" spans="1:10" ht="40.799999999999997" x14ac:dyDescent="0.3">
      <c r="A83">
        <v>4</v>
      </c>
      <c r="B83" s="6" t="s">
        <v>290</v>
      </c>
      <c r="C83" s="13" t="s">
        <v>291</v>
      </c>
      <c r="D83" s="14" t="s">
        <v>320</v>
      </c>
      <c r="E83" s="14"/>
      <c r="F83" s="14"/>
      <c r="G83" s="15" t="s">
        <v>336</v>
      </c>
      <c r="H83" s="60" t="s">
        <v>218</v>
      </c>
      <c r="I83" s="62">
        <v>6.6375000000000002</v>
      </c>
      <c r="J83" s="3">
        <f t="shared" si="1"/>
        <v>15.93</v>
      </c>
    </row>
    <row r="84" spans="1:10" x14ac:dyDescent="0.3">
      <c r="B84" s="14"/>
      <c r="C84" s="14"/>
      <c r="D84" s="59" t="s">
        <v>262</v>
      </c>
      <c r="E84" s="14"/>
      <c r="F84" s="14"/>
      <c r="G84" s="15"/>
      <c r="H84" s="16"/>
      <c r="I84" s="14"/>
      <c r="J84" s="3">
        <f t="shared" si="1"/>
        <v>0</v>
      </c>
    </row>
    <row r="85" spans="1:10" x14ac:dyDescent="0.3">
      <c r="A85">
        <v>1</v>
      </c>
      <c r="B85" s="14"/>
      <c r="C85" s="14"/>
      <c r="D85" s="14" t="s">
        <v>197</v>
      </c>
      <c r="E85" s="14"/>
      <c r="F85" s="14"/>
      <c r="G85" s="15" t="s">
        <v>186</v>
      </c>
      <c r="H85" s="16" t="s">
        <v>2</v>
      </c>
      <c r="I85" s="14"/>
      <c r="J85" s="3">
        <f t="shared" si="1"/>
        <v>0</v>
      </c>
    </row>
    <row r="86" spans="1:10" x14ac:dyDescent="0.3">
      <c r="A86">
        <v>2</v>
      </c>
      <c r="B86" s="14"/>
      <c r="C86" s="14"/>
      <c r="D86" s="14" t="s">
        <v>263</v>
      </c>
      <c r="E86" s="14"/>
      <c r="F86" s="14"/>
      <c r="G86" s="15" t="s">
        <v>264</v>
      </c>
      <c r="H86" s="16" t="s">
        <v>2</v>
      </c>
      <c r="I86" s="14"/>
      <c r="J86" s="3">
        <f t="shared" si="1"/>
        <v>0</v>
      </c>
    </row>
    <row r="87" spans="1:10" x14ac:dyDescent="0.3">
      <c r="B87" s="14"/>
      <c r="C87" s="14"/>
      <c r="D87" s="59" t="s">
        <v>265</v>
      </c>
      <c r="E87" s="14"/>
      <c r="F87" s="14"/>
      <c r="G87" s="15"/>
      <c r="H87" s="16"/>
      <c r="I87" s="14"/>
      <c r="J87" s="3">
        <f t="shared" si="1"/>
        <v>0</v>
      </c>
    </row>
    <row r="88" spans="1:10" x14ac:dyDescent="0.3">
      <c r="A88">
        <v>1</v>
      </c>
      <c r="B88" s="14"/>
      <c r="C88" s="14"/>
      <c r="D88" s="14" t="s">
        <v>266</v>
      </c>
      <c r="E88" s="14"/>
      <c r="F88" s="14"/>
      <c r="G88" s="15" t="s">
        <v>181</v>
      </c>
      <c r="H88" s="16"/>
      <c r="I88" s="14"/>
      <c r="J88" s="3">
        <f t="shared" si="1"/>
        <v>0</v>
      </c>
    </row>
    <row r="89" spans="1:10" x14ac:dyDescent="0.3">
      <c r="A89">
        <v>2</v>
      </c>
      <c r="B89" s="14"/>
      <c r="C89" s="14"/>
      <c r="D89" s="14" t="s">
        <v>267</v>
      </c>
      <c r="E89" s="14"/>
      <c r="F89" s="14"/>
      <c r="G89" s="15" t="s">
        <v>181</v>
      </c>
      <c r="H89" s="16"/>
      <c r="I89" s="14"/>
      <c r="J89" s="3">
        <f t="shared" si="1"/>
        <v>0</v>
      </c>
    </row>
    <row r="90" spans="1:10" x14ac:dyDescent="0.3">
      <c r="B90" s="14"/>
      <c r="C90" s="14"/>
      <c r="D90" s="14" t="s">
        <v>268</v>
      </c>
      <c r="E90" s="14"/>
      <c r="F90" s="14"/>
      <c r="G90" s="15"/>
      <c r="H90" s="16"/>
      <c r="I90" s="14"/>
      <c r="J90" s="3">
        <f t="shared" si="1"/>
        <v>0</v>
      </c>
    </row>
    <row r="91" spans="1:10" x14ac:dyDescent="0.3">
      <c r="A91">
        <v>3</v>
      </c>
      <c r="B91" s="14"/>
      <c r="C91" s="14"/>
      <c r="D91" s="14" t="s">
        <v>269</v>
      </c>
      <c r="E91" s="14"/>
      <c r="F91" s="14"/>
      <c r="G91" s="15" t="s">
        <v>207</v>
      </c>
      <c r="H91" s="16"/>
      <c r="I91" s="14"/>
      <c r="J91" s="3">
        <f t="shared" si="1"/>
        <v>0</v>
      </c>
    </row>
    <row r="92" spans="1:10" x14ac:dyDescent="0.3">
      <c r="A92">
        <v>4</v>
      </c>
      <c r="B92" s="14"/>
      <c r="C92" s="14"/>
      <c r="D92" s="14" t="s">
        <v>270</v>
      </c>
      <c r="E92" s="14"/>
      <c r="F92" s="14"/>
      <c r="G92" s="15" t="s">
        <v>181</v>
      </c>
      <c r="H92" s="16"/>
      <c r="I92" s="14"/>
      <c r="J92" s="3">
        <f t="shared" si="1"/>
        <v>0</v>
      </c>
    </row>
    <row r="93" spans="1:10" x14ac:dyDescent="0.3">
      <c r="B93" s="14"/>
      <c r="C93" s="14"/>
      <c r="D93" s="14" t="s">
        <v>271</v>
      </c>
      <c r="E93" s="14"/>
      <c r="F93" s="14"/>
      <c r="G93" s="15"/>
      <c r="H93" s="16"/>
      <c r="I93" s="14"/>
      <c r="J93" s="3">
        <f t="shared" si="1"/>
        <v>0</v>
      </c>
    </row>
    <row r="94" spans="1:10" x14ac:dyDescent="0.3">
      <c r="A94">
        <v>5</v>
      </c>
      <c r="B94" s="14"/>
      <c r="C94" s="14"/>
      <c r="D94" s="14" t="s">
        <v>272</v>
      </c>
      <c r="E94" s="14"/>
      <c r="F94" s="14"/>
      <c r="G94" s="15" t="s">
        <v>181</v>
      </c>
      <c r="H94" s="16"/>
      <c r="I94" s="14"/>
      <c r="J94" s="3">
        <f t="shared" si="1"/>
        <v>0</v>
      </c>
    </row>
    <row r="95" spans="1:10" x14ac:dyDescent="0.3">
      <c r="A95">
        <v>6</v>
      </c>
      <c r="B95" s="14"/>
      <c r="C95" s="14"/>
      <c r="D95" s="14" t="s">
        <v>273</v>
      </c>
      <c r="E95" s="14"/>
      <c r="F95" s="14"/>
      <c r="G95" s="15" t="s">
        <v>186</v>
      </c>
      <c r="H95" s="16"/>
      <c r="I95" s="14"/>
      <c r="J95" s="3">
        <f t="shared" si="1"/>
        <v>0</v>
      </c>
    </row>
    <row r="96" spans="1:10" x14ac:dyDescent="0.3">
      <c r="A96">
        <v>7</v>
      </c>
      <c r="B96" s="14"/>
      <c r="C96" s="14"/>
      <c r="D96" s="14" t="s">
        <v>274</v>
      </c>
      <c r="E96" s="14"/>
      <c r="F96" s="14"/>
      <c r="G96" s="15" t="s">
        <v>181</v>
      </c>
      <c r="H96" s="16"/>
      <c r="I96" s="14"/>
      <c r="J96" s="3">
        <f t="shared" si="1"/>
        <v>0</v>
      </c>
    </row>
    <row r="97" spans="1:13" x14ac:dyDescent="0.3">
      <c r="A97">
        <v>8</v>
      </c>
      <c r="B97" s="14"/>
      <c r="C97" s="14"/>
      <c r="D97" s="14" t="s">
        <v>275</v>
      </c>
      <c r="E97" s="14"/>
      <c r="F97" s="14"/>
      <c r="G97" s="15" t="s">
        <v>186</v>
      </c>
      <c r="H97" s="16"/>
      <c r="I97" s="14"/>
      <c r="J97" s="3">
        <f t="shared" si="1"/>
        <v>0</v>
      </c>
    </row>
    <row r="98" spans="1:13" x14ac:dyDescent="0.3">
      <c r="B98" s="14"/>
      <c r="C98" s="14"/>
      <c r="D98" s="59" t="s">
        <v>276</v>
      </c>
      <c r="E98" s="14"/>
      <c r="F98" s="14"/>
      <c r="G98" s="15"/>
      <c r="H98" s="16"/>
      <c r="I98" s="14"/>
      <c r="J98" s="3">
        <f t="shared" si="1"/>
        <v>0</v>
      </c>
    </row>
    <row r="99" spans="1:13" x14ac:dyDescent="0.3">
      <c r="A99">
        <v>1</v>
      </c>
      <c r="B99" s="14"/>
      <c r="C99" s="14"/>
      <c r="D99" s="14" t="s">
        <v>277</v>
      </c>
      <c r="E99" s="14"/>
      <c r="F99" s="14"/>
      <c r="G99" s="15" t="s">
        <v>186</v>
      </c>
      <c r="H99" s="16"/>
      <c r="I99" s="14"/>
      <c r="J99" s="3">
        <f t="shared" si="1"/>
        <v>0</v>
      </c>
    </row>
    <row r="100" spans="1:13" x14ac:dyDescent="0.3">
      <c r="A100">
        <v>2</v>
      </c>
      <c r="B100" s="14"/>
      <c r="C100" s="14"/>
      <c r="D100" s="14" t="s">
        <v>278</v>
      </c>
      <c r="E100" s="14"/>
      <c r="F100" s="14"/>
      <c r="G100" s="15" t="s">
        <v>181</v>
      </c>
      <c r="H100" s="16"/>
      <c r="I100" s="14"/>
      <c r="J100" s="3">
        <f t="shared" si="1"/>
        <v>0</v>
      </c>
    </row>
    <row r="101" spans="1:13" x14ac:dyDescent="0.3">
      <c r="A101">
        <v>3</v>
      </c>
      <c r="B101" s="14"/>
      <c r="C101" s="14"/>
      <c r="D101" s="14" t="s">
        <v>279</v>
      </c>
      <c r="E101" s="14"/>
      <c r="F101" s="14"/>
      <c r="G101" s="15" t="s">
        <v>184</v>
      </c>
      <c r="H101" s="16"/>
      <c r="I101" s="14"/>
      <c r="J101" s="3">
        <f t="shared" si="1"/>
        <v>0</v>
      </c>
    </row>
    <row r="102" spans="1:13" x14ac:dyDescent="0.3">
      <c r="A102">
        <v>4</v>
      </c>
      <c r="B102" s="14"/>
      <c r="C102" s="14"/>
      <c r="D102" s="14" t="s">
        <v>280</v>
      </c>
      <c r="E102" s="14"/>
      <c r="F102" s="14"/>
      <c r="G102" s="15" t="s">
        <v>186</v>
      </c>
      <c r="H102" s="16"/>
      <c r="I102" s="14"/>
      <c r="J102" s="3">
        <f t="shared" si="1"/>
        <v>0</v>
      </c>
    </row>
    <row r="103" spans="1:13" x14ac:dyDescent="0.3">
      <c r="D103" s="59" t="s">
        <v>281</v>
      </c>
      <c r="E103" s="14"/>
      <c r="F103" s="14"/>
      <c r="G103" s="15"/>
      <c r="H103" s="16"/>
      <c r="I103" s="14"/>
      <c r="J103" s="3">
        <f t="shared" si="1"/>
        <v>0</v>
      </c>
    </row>
    <row r="104" spans="1:13" ht="84" x14ac:dyDescent="0.3">
      <c r="A104">
        <v>1</v>
      </c>
      <c r="B104" s="6" t="s">
        <v>286</v>
      </c>
      <c r="C104" s="13" t="s">
        <v>287</v>
      </c>
      <c r="D104" s="14" t="s">
        <v>282</v>
      </c>
      <c r="E104" s="14"/>
      <c r="F104" s="14"/>
      <c r="G104" s="15" t="s">
        <v>337</v>
      </c>
      <c r="H104" s="16"/>
      <c r="I104" s="5">
        <v>19.005800000000001</v>
      </c>
      <c r="J104" s="3">
        <f t="shared" si="1"/>
        <v>71.841924000000006</v>
      </c>
    </row>
    <row r="105" spans="1:13" ht="43.8" x14ac:dyDescent="0.3">
      <c r="A105">
        <v>2</v>
      </c>
      <c r="B105" s="7" t="s">
        <v>315</v>
      </c>
      <c r="C105" s="61" t="s">
        <v>316</v>
      </c>
      <c r="D105" s="14" t="s">
        <v>317</v>
      </c>
      <c r="E105" s="14"/>
      <c r="F105" s="14"/>
      <c r="G105" s="15" t="s">
        <v>338</v>
      </c>
      <c r="H105" s="16"/>
      <c r="I105" s="9">
        <v>45.52</v>
      </c>
      <c r="J105" s="3">
        <f t="shared" si="1"/>
        <v>92.860800000000012</v>
      </c>
    </row>
    <row r="106" spans="1:13" ht="57" x14ac:dyDescent="0.3">
      <c r="A106">
        <v>4</v>
      </c>
      <c r="B106" s="6" t="s">
        <v>318</v>
      </c>
      <c r="C106" s="13" t="s">
        <v>319</v>
      </c>
      <c r="D106" s="14" t="s">
        <v>283</v>
      </c>
      <c r="E106" s="14"/>
      <c r="F106" s="14"/>
      <c r="G106" s="15" t="s">
        <v>194</v>
      </c>
      <c r="H106" s="16"/>
      <c r="I106" s="5">
        <f>2955.17/100</f>
        <v>29.5517</v>
      </c>
      <c r="J106" s="3">
        <f t="shared" si="1"/>
        <v>177.31020000000001</v>
      </c>
      <c r="M106" s="28"/>
    </row>
    <row r="107" spans="1:13" x14ac:dyDescent="0.3">
      <c r="G107" s="3"/>
      <c r="I107" s="14"/>
      <c r="J107" s="3"/>
    </row>
    <row r="108" spans="1:13" x14ac:dyDescent="0.3">
      <c r="G108" s="3"/>
      <c r="I108" s="14"/>
      <c r="J108" s="3"/>
    </row>
    <row r="109" spans="1:13" x14ac:dyDescent="0.3">
      <c r="G109" s="3"/>
      <c r="I109" s="14"/>
    </row>
    <row r="110" spans="1:13" x14ac:dyDescent="0.3">
      <c r="G110" s="3"/>
      <c r="I110" s="14"/>
    </row>
    <row r="111" spans="1:13" x14ac:dyDescent="0.3">
      <c r="G111" s="3"/>
      <c r="I111" s="14"/>
    </row>
    <row r="112" spans="1:13" x14ac:dyDescent="0.3">
      <c r="G112" s="3"/>
      <c r="I112" s="14"/>
    </row>
    <row r="113" spans="7:9" x14ac:dyDescent="0.3">
      <c r="G113" s="3"/>
      <c r="I113" s="14"/>
    </row>
    <row r="114" spans="7:9" x14ac:dyDescent="0.3">
      <c r="G114" s="3"/>
      <c r="I114" s="14"/>
    </row>
    <row r="115" spans="7:9" x14ac:dyDescent="0.3">
      <c r="G115" s="3"/>
      <c r="I115" s="14"/>
    </row>
    <row r="116" spans="7:9" x14ac:dyDescent="0.3">
      <c r="G116" s="3"/>
      <c r="I116" s="14"/>
    </row>
    <row r="117" spans="7:9" x14ac:dyDescent="0.3">
      <c r="G117" s="3"/>
      <c r="I117" s="14"/>
    </row>
    <row r="118" spans="7:9" x14ac:dyDescent="0.3">
      <c r="G118" s="3"/>
      <c r="I118" s="14"/>
    </row>
    <row r="119" spans="7:9" x14ac:dyDescent="0.3">
      <c r="G119" s="3"/>
      <c r="I119" s="14"/>
    </row>
    <row r="120" spans="7:9" x14ac:dyDescent="0.3">
      <c r="G120" s="3"/>
      <c r="I120" s="14"/>
    </row>
    <row r="121" spans="7:9" x14ac:dyDescent="0.3">
      <c r="I121" s="14"/>
    </row>
    <row r="122" spans="7:9" x14ac:dyDescent="0.3">
      <c r="I122" s="14"/>
    </row>
    <row r="123" spans="7:9" x14ac:dyDescent="0.3">
      <c r="I123" s="14"/>
    </row>
    <row r="124" spans="7:9" x14ac:dyDescent="0.3">
      <c r="I124" s="14"/>
    </row>
    <row r="125" spans="7:9" x14ac:dyDescent="0.3">
      <c r="I125" s="14"/>
    </row>
    <row r="126" spans="7:9" x14ac:dyDescent="0.3">
      <c r="I126" s="14"/>
    </row>
    <row r="127" spans="7:9" x14ac:dyDescent="0.3">
      <c r="I127" s="14"/>
    </row>
    <row r="128" spans="7:9" x14ac:dyDescent="0.3">
      <c r="I128" s="14"/>
    </row>
    <row r="129" spans="9:9" x14ac:dyDescent="0.3">
      <c r="I129" s="14"/>
    </row>
    <row r="130" spans="9:9" x14ac:dyDescent="0.3">
      <c r="I130" s="14"/>
    </row>
    <row r="131" spans="9:9" x14ac:dyDescent="0.3">
      <c r="I131" s="14"/>
    </row>
    <row r="132" spans="9:9" x14ac:dyDescent="0.3">
      <c r="I132" s="14"/>
    </row>
    <row r="133" spans="9:9" x14ac:dyDescent="0.3">
      <c r="I133" s="14"/>
    </row>
    <row r="134" spans="9:9" x14ac:dyDescent="0.3">
      <c r="I134" s="14"/>
    </row>
    <row r="135" spans="9:9" x14ac:dyDescent="0.3">
      <c r="I135" s="14"/>
    </row>
    <row r="136" spans="9:9" x14ac:dyDescent="0.3">
      <c r="I136" s="14"/>
    </row>
    <row r="137" spans="9:9" x14ac:dyDescent="0.3">
      <c r="I137" s="14"/>
    </row>
    <row r="138" spans="9:9" x14ac:dyDescent="0.3">
      <c r="I138" s="14"/>
    </row>
    <row r="139" spans="9:9" x14ac:dyDescent="0.3">
      <c r="I139" s="14"/>
    </row>
    <row r="140" spans="9:9" x14ac:dyDescent="0.3">
      <c r="I140" s="14"/>
    </row>
    <row r="141" spans="9:9" x14ac:dyDescent="0.3">
      <c r="I141" s="14"/>
    </row>
    <row r="142" spans="9:9" x14ac:dyDescent="0.3">
      <c r="I142" s="14"/>
    </row>
    <row r="143" spans="9:9" x14ac:dyDescent="0.3">
      <c r="I143" s="14"/>
    </row>
    <row r="144" spans="9:9" x14ac:dyDescent="0.3">
      <c r="I144" s="14"/>
    </row>
    <row r="145" spans="9:9" x14ac:dyDescent="0.3">
      <c r="I145" s="14"/>
    </row>
    <row r="146" spans="9:9" x14ac:dyDescent="0.3">
      <c r="I146" s="14"/>
    </row>
    <row r="147" spans="9:9" x14ac:dyDescent="0.3">
      <c r="I147" s="14"/>
    </row>
    <row r="148" spans="9:9" x14ac:dyDescent="0.3">
      <c r="I148" s="14"/>
    </row>
    <row r="149" spans="9:9" x14ac:dyDescent="0.3">
      <c r="I149" s="14"/>
    </row>
    <row r="150" spans="9:9" x14ac:dyDescent="0.3">
      <c r="I150" s="14"/>
    </row>
    <row r="151" spans="9:9" x14ac:dyDescent="0.3">
      <c r="I151" s="14"/>
    </row>
    <row r="152" spans="9:9" x14ac:dyDescent="0.3">
      <c r="I152" s="14"/>
    </row>
    <row r="153" spans="9:9" x14ac:dyDescent="0.3">
      <c r="I153" s="14"/>
    </row>
    <row r="154" spans="9:9" x14ac:dyDescent="0.3">
      <c r="I154" s="14"/>
    </row>
    <row r="155" spans="9:9" x14ac:dyDescent="0.3">
      <c r="I155" s="14"/>
    </row>
    <row r="156" spans="9:9" x14ac:dyDescent="0.3">
      <c r="I156" s="14"/>
    </row>
    <row r="157" spans="9:9" x14ac:dyDescent="0.3">
      <c r="I157" s="14"/>
    </row>
    <row r="158" spans="9:9" x14ac:dyDescent="0.3">
      <c r="I158" s="14"/>
    </row>
    <row r="159" spans="9:9" x14ac:dyDescent="0.3">
      <c r="I159" s="14"/>
    </row>
    <row r="160" spans="9:9" x14ac:dyDescent="0.3">
      <c r="I160" s="14"/>
    </row>
    <row r="161" spans="9:9" x14ac:dyDescent="0.3">
      <c r="I161" s="14"/>
    </row>
    <row r="162" spans="9:9" x14ac:dyDescent="0.3">
      <c r="I162" s="14"/>
    </row>
    <row r="163" spans="9:9" x14ac:dyDescent="0.3">
      <c r="I163" s="14"/>
    </row>
    <row r="164" spans="9:9" x14ac:dyDescent="0.3">
      <c r="I164" s="14"/>
    </row>
    <row r="165" spans="9:9" x14ac:dyDescent="0.3">
      <c r="I165" s="14"/>
    </row>
    <row r="166" spans="9:9" x14ac:dyDescent="0.3">
      <c r="I166" s="14"/>
    </row>
    <row r="167" spans="9:9" x14ac:dyDescent="0.3">
      <c r="I167" s="14"/>
    </row>
    <row r="168" spans="9:9" x14ac:dyDescent="0.3">
      <c r="I168" s="14"/>
    </row>
    <row r="169" spans="9:9" x14ac:dyDescent="0.3">
      <c r="I169" s="14"/>
    </row>
    <row r="170" spans="9:9" x14ac:dyDescent="0.3">
      <c r="I170" s="14"/>
    </row>
    <row r="171" spans="9:9" x14ac:dyDescent="0.3">
      <c r="I171" s="14"/>
    </row>
    <row r="172" spans="9:9" x14ac:dyDescent="0.3">
      <c r="I172" s="14"/>
    </row>
    <row r="173" spans="9:9" x14ac:dyDescent="0.3">
      <c r="I173" s="14"/>
    </row>
    <row r="174" spans="9:9" x14ac:dyDescent="0.3">
      <c r="I174" s="14"/>
    </row>
    <row r="175" spans="9:9" x14ac:dyDescent="0.3">
      <c r="I175" s="14"/>
    </row>
    <row r="176" spans="9:9" x14ac:dyDescent="0.3">
      <c r="I176" s="14"/>
    </row>
    <row r="177" spans="9:9" x14ac:dyDescent="0.3">
      <c r="I177" s="14"/>
    </row>
    <row r="178" spans="9:9" x14ac:dyDescent="0.3">
      <c r="I178" s="14"/>
    </row>
    <row r="179" spans="9:9" x14ac:dyDescent="0.3">
      <c r="I179" s="14"/>
    </row>
    <row r="180" spans="9:9" x14ac:dyDescent="0.3">
      <c r="I180" s="14"/>
    </row>
    <row r="181" spans="9:9" x14ac:dyDescent="0.3">
      <c r="I181" s="14"/>
    </row>
    <row r="182" spans="9:9" x14ac:dyDescent="0.3">
      <c r="I182" s="14"/>
    </row>
    <row r="183" spans="9:9" x14ac:dyDescent="0.3">
      <c r="I183" s="14"/>
    </row>
    <row r="184" spans="9:9" x14ac:dyDescent="0.3">
      <c r="I184" s="14"/>
    </row>
    <row r="185" spans="9:9" x14ac:dyDescent="0.3">
      <c r="I185" s="14"/>
    </row>
    <row r="186" spans="9:9" x14ac:dyDescent="0.3">
      <c r="I186" s="14"/>
    </row>
    <row r="187" spans="9:9" x14ac:dyDescent="0.3">
      <c r="I187" s="14"/>
    </row>
    <row r="188" spans="9:9" x14ac:dyDescent="0.3">
      <c r="I188" s="14"/>
    </row>
    <row r="189" spans="9:9" x14ac:dyDescent="0.3">
      <c r="I189" s="14"/>
    </row>
    <row r="190" spans="9:9" x14ac:dyDescent="0.3">
      <c r="I190" s="14"/>
    </row>
    <row r="191" spans="9:9" x14ac:dyDescent="0.3">
      <c r="I191" s="14"/>
    </row>
    <row r="192" spans="9:9" x14ac:dyDescent="0.3">
      <c r="I192" s="14"/>
    </row>
    <row r="193" spans="9:9" x14ac:dyDescent="0.3">
      <c r="I193" s="14"/>
    </row>
    <row r="194" spans="9:9" x14ac:dyDescent="0.3">
      <c r="I194" s="14"/>
    </row>
    <row r="195" spans="9:9" x14ac:dyDescent="0.3">
      <c r="I195" s="14"/>
    </row>
    <row r="196" spans="9:9" x14ac:dyDescent="0.3">
      <c r="I196" s="14"/>
    </row>
    <row r="197" spans="9:9" x14ac:dyDescent="0.3">
      <c r="I197" s="14"/>
    </row>
    <row r="198" spans="9:9" x14ac:dyDescent="0.3">
      <c r="I198" s="14"/>
    </row>
    <row r="199" spans="9:9" x14ac:dyDescent="0.3">
      <c r="I199" s="14"/>
    </row>
    <row r="200" spans="9:9" x14ac:dyDescent="0.3">
      <c r="I200" s="14"/>
    </row>
    <row r="201" spans="9:9" x14ac:dyDescent="0.3">
      <c r="I201" s="14"/>
    </row>
    <row r="202" spans="9:9" x14ac:dyDescent="0.3">
      <c r="I202" s="14"/>
    </row>
    <row r="203" spans="9:9" x14ac:dyDescent="0.3">
      <c r="I203" s="14"/>
    </row>
    <row r="204" spans="9:9" x14ac:dyDescent="0.3">
      <c r="I204" s="14"/>
    </row>
    <row r="205" spans="9:9" x14ac:dyDescent="0.3">
      <c r="I205" s="14"/>
    </row>
    <row r="206" spans="9:9" x14ac:dyDescent="0.3">
      <c r="I206" s="14"/>
    </row>
    <row r="207" spans="9:9" x14ac:dyDescent="0.3">
      <c r="I207" s="14"/>
    </row>
    <row r="208" spans="9:9" x14ac:dyDescent="0.3">
      <c r="I208" s="14"/>
    </row>
    <row r="209" spans="9:9" x14ac:dyDescent="0.3">
      <c r="I209" s="14"/>
    </row>
    <row r="210" spans="9:9" x14ac:dyDescent="0.3">
      <c r="I210" s="14"/>
    </row>
    <row r="211" spans="9:9" x14ac:dyDescent="0.3">
      <c r="I211" s="14"/>
    </row>
    <row r="212" spans="9:9" x14ac:dyDescent="0.3">
      <c r="I212" s="14"/>
    </row>
    <row r="213" spans="9:9" x14ac:dyDescent="0.3">
      <c r="I213" s="14"/>
    </row>
    <row r="214" spans="9:9" x14ac:dyDescent="0.3">
      <c r="I214" s="14"/>
    </row>
    <row r="215" spans="9:9" x14ac:dyDescent="0.3">
      <c r="I215" s="14"/>
    </row>
    <row r="216" spans="9:9" x14ac:dyDescent="0.3">
      <c r="I216" s="14"/>
    </row>
    <row r="217" spans="9:9" x14ac:dyDescent="0.3">
      <c r="I217" s="14"/>
    </row>
    <row r="218" spans="9:9" x14ac:dyDescent="0.3">
      <c r="I218" s="14"/>
    </row>
    <row r="219" spans="9:9" x14ac:dyDescent="0.3">
      <c r="I219" s="1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№1</dc:creator>
  <cp:lastModifiedBy>№1</cp:lastModifiedBy>
  <dcterms:created xsi:type="dcterms:W3CDTF">2020-12-01T10:47:17Z</dcterms:created>
  <dcterms:modified xsi:type="dcterms:W3CDTF">2021-03-02T12:35:04Z</dcterms:modified>
</cp:coreProperties>
</file>