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08" windowWidth="19416" windowHeight="9180"/>
  </bookViews>
  <sheets>
    <sheet name="Прайс-лист" sheetId="1" r:id="rId1"/>
    <sheet name="Условия сотрудничества" sheetId="4" r:id="rId2"/>
  </sheets>
  <calcPr calcId="124519"/>
</workbook>
</file>

<file path=xl/calcChain.xml><?xml version="1.0" encoding="utf-8"?>
<calcChain xmlns="http://schemas.openxmlformats.org/spreadsheetml/2006/main">
  <c r="L13" i="1"/>
  <c r="M13"/>
  <c r="L14"/>
  <c r="M14"/>
  <c r="L15"/>
  <c r="M15"/>
  <c r="M45"/>
  <c r="M44"/>
  <c r="M43"/>
  <c r="M42"/>
  <c r="M41"/>
  <c r="M40"/>
  <c r="M39"/>
  <c r="M38"/>
  <c r="M37"/>
  <c r="M36"/>
  <c r="L45"/>
  <c r="L44"/>
  <c r="L43"/>
  <c r="L42"/>
  <c r="L41"/>
  <c r="L40"/>
  <c r="L39"/>
  <c r="L38"/>
  <c r="L37"/>
  <c r="L36"/>
  <c r="L22"/>
  <c r="L142"/>
  <c r="L141"/>
  <c r="L140"/>
  <c r="L139"/>
  <c r="L138"/>
  <c r="L137"/>
  <c r="L136"/>
  <c r="L133"/>
  <c r="M147"/>
  <c r="L147"/>
  <c r="M134"/>
  <c r="L134"/>
  <c r="M133"/>
  <c r="M132"/>
  <c r="L132"/>
  <c r="M131"/>
  <c r="L131"/>
  <c r="M130"/>
  <c r="L130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7"/>
  <c r="L97"/>
  <c r="M96"/>
  <c r="L96"/>
  <c r="M95"/>
  <c r="L95"/>
  <c r="M94"/>
  <c r="L94"/>
  <c r="M91"/>
  <c r="L91"/>
  <c r="M90"/>
  <c r="L90"/>
  <c r="M89"/>
  <c r="L89"/>
  <c r="M88"/>
  <c r="L88"/>
  <c r="M86"/>
  <c r="L86"/>
  <c r="M85"/>
  <c r="L85"/>
  <c r="M84"/>
  <c r="L84"/>
  <c r="M83"/>
  <c r="L83"/>
  <c r="M81"/>
  <c r="L81"/>
  <c r="M80"/>
  <c r="L80"/>
  <c r="M79"/>
  <c r="L79"/>
  <c r="M78"/>
  <c r="L78"/>
  <c r="M77"/>
  <c r="L77"/>
  <c r="M76"/>
  <c r="L76"/>
  <c r="M75"/>
  <c r="L75"/>
  <c r="M74"/>
  <c r="L74"/>
  <c r="M72"/>
  <c r="L72"/>
  <c r="M71"/>
  <c r="L71"/>
  <c r="M70"/>
  <c r="L70"/>
  <c r="M69"/>
  <c r="L69"/>
  <c r="M68"/>
  <c r="L68"/>
  <c r="M67"/>
  <c r="L67"/>
  <c r="M66"/>
  <c r="L66"/>
  <c r="M65"/>
  <c r="L65"/>
  <c r="M63"/>
  <c r="L63"/>
  <c r="M62"/>
  <c r="L62"/>
  <c r="M60"/>
  <c r="L60"/>
  <c r="M59"/>
  <c r="L59"/>
  <c r="M58"/>
  <c r="L58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4"/>
  <c r="L24"/>
  <c r="M23"/>
  <c r="L23"/>
  <c r="M22"/>
  <c r="M21"/>
  <c r="L21"/>
  <c r="M20"/>
  <c r="L20"/>
  <c r="M19"/>
  <c r="L19"/>
  <c r="M18"/>
  <c r="L18"/>
  <c r="M92"/>
  <c r="L92"/>
  <c r="L143" l="1"/>
  <c r="M143"/>
  <c r="K157" l="1"/>
</calcChain>
</file>

<file path=xl/sharedStrings.xml><?xml version="1.0" encoding="utf-8"?>
<sst xmlns="http://schemas.openxmlformats.org/spreadsheetml/2006/main" count="220" uniqueCount="166">
  <si>
    <t>Млечный путь, 400 г. (продукт для усиления лактации)</t>
  </si>
  <si>
    <t>Млечный путь, 200 г. (продукт для усиления лактации)</t>
  </si>
  <si>
    <t>Юнона 400 г. (дополнительное питание беременных и кормящих)</t>
  </si>
  <si>
    <t>1.</t>
  </si>
  <si>
    <t>1.1.</t>
  </si>
  <si>
    <t>1.2.</t>
  </si>
  <si>
    <t>1.3.</t>
  </si>
  <si>
    <t>2.</t>
  </si>
  <si>
    <t>2.1.</t>
  </si>
  <si>
    <t>ваниль</t>
  </si>
  <si>
    <t>лимон</t>
  </si>
  <si>
    <t>мускатный орех</t>
  </si>
  <si>
    <t>шоколад</t>
  </si>
  <si>
    <t>ананас</t>
  </si>
  <si>
    <t>2.2.</t>
  </si>
  <si>
    <t>3.1.</t>
  </si>
  <si>
    <t>3.</t>
  </si>
  <si>
    <t>3.2.</t>
  </si>
  <si>
    <t>Ассорти - натуральная + 6 вкусов</t>
  </si>
  <si>
    <t>Ассорти - 7 вкусов</t>
  </si>
  <si>
    <t>НАИМЕНОВАНИЕ ПРОДУКЦИИ</t>
  </si>
  <si>
    <t>Кол-во в трансп. упаковке</t>
  </si>
  <si>
    <t>№ п/п</t>
  </si>
  <si>
    <t>Пластиковая бутылка, 250 мл</t>
  </si>
  <si>
    <t>Пластиковая бутылка, 500 мл</t>
  </si>
  <si>
    <t>ОБЩЕСТВО С ОГРАНИЧЕННОЙ ОТВЕТСТВЕННОСТЬЮ "ВИТАПРОМ"</t>
  </si>
  <si>
    <t>Ставка НДС,%</t>
  </si>
  <si>
    <t>Стеклянная бутылка в картонной коробке, 250 мл</t>
  </si>
  <si>
    <t>2.3.</t>
  </si>
  <si>
    <t>клубника</t>
  </si>
  <si>
    <t>Стеклянная бутылка в карт.коробке, 100 мл</t>
  </si>
  <si>
    <t>Мука конопляная, 250 г. (банка)</t>
  </si>
  <si>
    <t>Натуральный с медом</t>
  </si>
  <si>
    <t>С медом и какао (шоколадный вкус)</t>
  </si>
  <si>
    <t>банан</t>
  </si>
  <si>
    <t>ЗДОРОВОЕ ПИТАНИЕ</t>
  </si>
  <si>
    <t>ФУНКЦИОНАЛЬНОЕ ПИТАНИЕ</t>
  </si>
  <si>
    <t>ПИТАНИЕ ДЛЯ КОРМЯЩИХ И БЕРЕМЕННЫХ ЖЕНЩИН</t>
  </si>
  <si>
    <t>3.3.</t>
  </si>
  <si>
    <t>3.4.</t>
  </si>
  <si>
    <t>Натуральный с финиковым сиропом</t>
  </si>
  <si>
    <t>Сфиниковым сиропом и какао (шоколадный вкус)</t>
  </si>
  <si>
    <t>3.5.</t>
  </si>
  <si>
    <t>Вкус базилик и тмин</t>
  </si>
  <si>
    <t>Вкус пряный кориандр</t>
  </si>
  <si>
    <t>Вкус томат</t>
  </si>
  <si>
    <t>Вкус лук и сметана</t>
  </si>
  <si>
    <t>Натуральная</t>
  </si>
  <si>
    <t>3.6.</t>
  </si>
  <si>
    <t>Напиток растворимый для приготовления коктейлей "МускулВигор" ("Muscle Vigor"), банка 350 г</t>
  </si>
  <si>
    <t>Биологически активная добавка КальМаг, 300 г</t>
  </si>
  <si>
    <t>2.4.</t>
  </si>
  <si>
    <t>Коктейль белковый Пища Богов, диетическое (леч и проф) питание, 600 г.</t>
  </si>
  <si>
    <t>Коктейль белковый Пища Богов, диетическое (леч и проф) питание, 300 г.</t>
  </si>
  <si>
    <t>Ваш Заказ</t>
  </si>
  <si>
    <t>Стеклянная бутылка в карт. коробке, 250 мл</t>
  </si>
  <si>
    <t>Цена на полке (РРЦ)</t>
  </si>
  <si>
    <t>3.7.</t>
  </si>
  <si>
    <t>3.8.</t>
  </si>
  <si>
    <t>3.9.</t>
  </si>
  <si>
    <t>3.10.</t>
  </si>
  <si>
    <t>Справочно, цена за шоу-бокс - 24 батончика</t>
  </si>
  <si>
    <t>1 бат * 24</t>
  </si>
  <si>
    <t>HempBang - Сила, 30 г, батончик</t>
  </si>
  <si>
    <t>HempBang - Красота, 30 г, батончик</t>
  </si>
  <si>
    <t>HempBang - Детокс, 30 г, батончик</t>
  </si>
  <si>
    <t>HempBang - Легкость, 30 г, батончик</t>
  </si>
  <si>
    <t>Батончики на основе семян конопли HempBang (мин. отгрузка - шоу-бокс из 24 батончиков, транспортная упаковка - 6 шоу-боксов)</t>
  </si>
  <si>
    <t>Тара заказчика</t>
  </si>
  <si>
    <t>Мешок 20 кг</t>
  </si>
  <si>
    <t>Весовые продукты</t>
  </si>
  <si>
    <t>ПРОДУКЦИЯ ПАРТНЕРОВ</t>
  </si>
  <si>
    <t>Масло льняное, л</t>
  </si>
  <si>
    <t>Масло конопляное, л</t>
  </si>
  <si>
    <t>Семена конопля, кг</t>
  </si>
  <si>
    <t>Семена льна белого (золотого), кг</t>
  </si>
  <si>
    <t>Семена льна бурого (коричневого), кг</t>
  </si>
  <si>
    <t>Мука льняная из белого (золотого) льна, грубый помол, кг</t>
  </si>
  <si>
    <t>Мука льняная из белого (золотого) льна, тонкий помол, кг</t>
  </si>
  <si>
    <t>4.</t>
  </si>
  <si>
    <t>4.2.</t>
  </si>
  <si>
    <t>БАД "Мослецитин" банка 180 г (ООО "Экобио плюс")</t>
  </si>
  <si>
    <t>Свыше 60 тыс. руб</t>
  </si>
  <si>
    <t>Миним. розн. цена (МРЦ)</t>
  </si>
  <si>
    <t>шт.</t>
  </si>
  <si>
    <t>Каша льняная "Эльфа" из белого (золотого) льна, 400 г</t>
  </si>
  <si>
    <t>Масло льняное "ЭЛЬФА" из белого (золотого) льна</t>
  </si>
  <si>
    <t>Масло конопляное "ЭЛЬФА"</t>
  </si>
  <si>
    <t>Серия "ЗОЛОТОЙ ЛЁН" Каша льняная "ЭЛЬФА", картонная коробка, 7 пакетов по 20 г.</t>
  </si>
  <si>
    <t>Вкус Вишни</t>
  </si>
  <si>
    <t>Вкус Шоколада (с какао-порошком)</t>
  </si>
  <si>
    <t>Вкус Клубники</t>
  </si>
  <si>
    <t>Вкус Лимона</t>
  </si>
  <si>
    <t>Вкус Черники</t>
  </si>
  <si>
    <t>Вкус Персика</t>
  </si>
  <si>
    <t>С сушеной Курагой</t>
  </si>
  <si>
    <t>С пророщенной Пшеницей</t>
  </si>
  <si>
    <t>С Курагой</t>
  </si>
  <si>
    <t>Вкус Апельсина</t>
  </si>
  <si>
    <t>Вкус Цитрусовый микс</t>
  </si>
  <si>
    <t>Вкус Ванилин с какао</t>
  </si>
  <si>
    <t>Серия "ЗОЛОТОЙ ЛЁН" Кисель на льняной основе, картонная коробка, 7 пакетов по 15 г</t>
  </si>
  <si>
    <t>Мука льняная</t>
  </si>
  <si>
    <t>Отруби льняные</t>
  </si>
  <si>
    <t>Семена золотого льна</t>
  </si>
  <si>
    <t>Семена конопли</t>
  </si>
  <si>
    <t>Серия "ЗОЛОТОЙ ЛЁН" Мука, отруби, семена, картонная коробка, 200 г</t>
  </si>
  <si>
    <t>Серия "ЗОЛОТОЙ ЛЁН" Крекеры льняные натуральные "ФЛЭКСИЧИПС", картонная коробка, 100 г</t>
  </si>
  <si>
    <t>Серия "ЗОЛОТОЙ ЛЁН" Льняной десерт, стеклянная банка, 200 г</t>
  </si>
  <si>
    <t>Серия "ЗОЛОТОЙ ЛЁН" Супы быстрого приготовления, картонная коробка, 7 пакетов по 20 г</t>
  </si>
  <si>
    <t>Справочно, цена за пакет 20 г</t>
  </si>
  <si>
    <t>Суп брокколи</t>
  </si>
  <si>
    <t>Суп гороховый</t>
  </si>
  <si>
    <t>Суп грибной</t>
  </si>
  <si>
    <t>Суп овощной</t>
  </si>
  <si>
    <t>Суп сырный</t>
  </si>
  <si>
    <t>Суп томатный</t>
  </si>
  <si>
    <t>Суп тыквенный</t>
  </si>
  <si>
    <t>Ассорти - 7 видов супов</t>
  </si>
  <si>
    <t>Серия "ЗОЛОТОЙ ЛЁН" Супы быстрого приготовления, шоу-бокс, 25 пакетов по 20 г</t>
  </si>
  <si>
    <t>Каши льняные моментального приготовления "ЭЛЬФА" из натурального сырья в дой-паках, 300 г</t>
  </si>
  <si>
    <t>Каша льняная с изюмом</t>
  </si>
  <si>
    <t>Каша льняная с курагой</t>
  </si>
  <si>
    <t>Каша льняная с сухофруктами</t>
  </si>
  <si>
    <t>Каша льняная с тыквой и корицей</t>
  </si>
  <si>
    <t>Каша льняная с яблоками и корицей</t>
  </si>
  <si>
    <t>5.</t>
  </si>
  <si>
    <t>5.1.</t>
  </si>
  <si>
    <t>3. При сумме заказа меньше 3 тысяч рублей оплата производится по ценам из колонки Минимальная розничная цена.</t>
  </si>
  <si>
    <t>Адрес: 107143, г. Москва, ул. Пермская, д. 1, стр. 17.  Тел. (495) 640-13-03</t>
  </si>
  <si>
    <t>2. Доставка до адреса потребителя (или до выбранной им транспортной компании) в пределах Москвы или ближайшего Подмосковья осуществляется бесплатно при сумме заказа 10 тысяч рублей и больше, при меньшей сумме заказа минимальная стоимость доставки 500 рублей.</t>
  </si>
  <si>
    <t>4. Обязательно соблюдайте минимальную розничную цену. Это касается и цен при проведении любых акций. Мы будем отслеживать появление меньших цен в интернет-каналах и любых других информационных каналах.</t>
  </si>
  <si>
    <t>От 3 тыс. до 15 тыс. руб.</t>
  </si>
  <si>
    <t>От 15 тыс. до 60 тыс. руб.</t>
  </si>
  <si>
    <t>Колонка</t>
  </si>
  <si>
    <t>кор. (л., кг.)</t>
  </si>
  <si>
    <t>1. Действует накопительная система - при общей сумме оплаченных заказов в текущем месяце более 15 тысяч (60 тысяч) рублей, отгрузка в следующем месяце производится по ценам из следующей колонки, соответственно от 15 до 60 тысяч рублей, или свыше 60 тысяч рублей.</t>
  </si>
  <si>
    <t>В помеченных желтым цветом ячейках проставьте номер колонки оптовых цен и количество заказываемого товара. Итоговая сумма внизу таблицы.</t>
  </si>
  <si>
    <t>Артикул  / Ш.К.</t>
  </si>
  <si>
    <t xml:space="preserve">e-mail: vitaprom@mail.ru   www.vitaprom.com </t>
  </si>
  <si>
    <t>Условия сотрудничества с ООО"Витапром"</t>
  </si>
  <si>
    <t>Условия сотрудничества смотреть на следующем листе</t>
  </si>
  <si>
    <t xml:space="preserve">По вопросам закупок и сотрудничества обращаться: opt_manager@vitaprom.com                                              8 (495) 640-13-03 доб.115 </t>
  </si>
  <si>
    <t xml:space="preserve">По вопросам закупок и сотрудничества обращаться: opt_manager@vitaprom.com   8 (495) 640-13-03 доб.115 </t>
  </si>
  <si>
    <t>Соблюдать обязательно!</t>
  </si>
  <si>
    <t xml:space="preserve">Оптовые цены </t>
  </si>
  <si>
    <t>Рекомендуем</t>
  </si>
  <si>
    <t>С уважением, руководитель отдела продаж Сергей Цупин</t>
  </si>
  <si>
    <t>Итого к оплате</t>
  </si>
  <si>
    <t>бабл гам</t>
  </si>
  <si>
    <t>персик</t>
  </si>
  <si>
    <t>черника</t>
  </si>
  <si>
    <t>ассорти № 1 (ваниль, клубника, ананас, бабл гам - по 2 пакетика)</t>
  </si>
  <si>
    <t>ассорти № 2 (шоколад, банан, черника, персик - по 2 пакетика)</t>
  </si>
  <si>
    <t>Коктейль белковый Пища Богов порционный (коробочка 8 пакетиков по 25 г.), 200 г. - НОВИНКА !!!</t>
  </si>
  <si>
    <t>4612746211471</t>
  </si>
  <si>
    <t>4612746211532</t>
  </si>
  <si>
    <t>4612746211549</t>
  </si>
  <si>
    <t>4612746211525</t>
  </si>
  <si>
    <t>4612746211495</t>
  </si>
  <si>
    <t>4612746211457</t>
  </si>
  <si>
    <t>4612746211488</t>
  </si>
  <si>
    <t>4612746211518</t>
  </si>
  <si>
    <t>4612746211501</t>
  </si>
  <si>
    <t>4612746211464</t>
  </si>
  <si>
    <t>ПРАЙС-ЛИСТ от сентябрь 2020 г. на продукцию ООО «ВИТАПРОМ»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</si>
</sst>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755F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theme="0" tint="-0.34998626667073579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theme="0"/>
      </top>
      <bottom/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medium">
        <color rgb="FFFFFF89"/>
      </left>
      <right style="thin">
        <color rgb="FFFF0000"/>
      </right>
      <top style="medium">
        <color rgb="FFFFFF89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FF89"/>
      </top>
      <bottom style="thin">
        <color rgb="FFFF0000"/>
      </bottom>
      <diagonal/>
    </border>
    <border>
      <left style="thin">
        <color rgb="FFFF0000"/>
      </left>
      <right style="medium">
        <color rgb="FFFFFF89"/>
      </right>
      <top style="medium">
        <color rgb="FFFFFF89"/>
      </top>
      <bottom style="thin">
        <color rgb="FFFF0000"/>
      </bottom>
      <diagonal/>
    </border>
    <border>
      <left style="medium">
        <color rgb="FFFFFF89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FF89"/>
      </right>
      <top style="thin">
        <color rgb="FFFF0000"/>
      </top>
      <bottom style="thin">
        <color rgb="FFFF0000"/>
      </bottom>
      <diagonal/>
    </border>
    <border>
      <left style="medium">
        <color rgb="FFFFFF89"/>
      </left>
      <right style="thin">
        <color rgb="FFFF0000"/>
      </right>
      <top style="thin">
        <color rgb="FFFF0000"/>
      </top>
      <bottom style="medium">
        <color rgb="FFFFFF8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FF89"/>
      </bottom>
      <diagonal/>
    </border>
    <border>
      <left style="thin">
        <color rgb="FFFF0000"/>
      </left>
      <right style="medium">
        <color rgb="FFFFFF89"/>
      </right>
      <top style="thin">
        <color rgb="FFFF0000"/>
      </top>
      <bottom style="medium">
        <color rgb="FFFFFF89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7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9" fontId="2" fillId="0" borderId="0" xfId="0" applyNumberFormat="1" applyFont="1"/>
    <xf numFmtId="0" fontId="2" fillId="0" borderId="0" xfId="0" applyFont="1" applyBorder="1"/>
    <xf numFmtId="9" fontId="2" fillId="0" borderId="1" xfId="0" applyNumberFormat="1" applyFont="1" applyBorder="1"/>
    <xf numFmtId="9" fontId="2" fillId="0" borderId="1" xfId="0" applyNumberFormat="1" applyFont="1" applyBorder="1" applyAlignment="1">
      <alignment horizontal="right" vertical="center" wrapText="1"/>
    </xf>
    <xf numFmtId="9" fontId="6" fillId="0" borderId="1" xfId="0" applyNumberFormat="1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4" fontId="2" fillId="0" borderId="1" xfId="0" applyNumberFormat="1" applyFont="1" applyBorder="1"/>
    <xf numFmtId="0" fontId="8" fillId="0" borderId="0" xfId="0" applyFont="1"/>
    <xf numFmtId="0" fontId="2" fillId="0" borderId="0" xfId="0" applyNumberFormat="1" applyFont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/>
    <xf numFmtId="0" fontId="2" fillId="0" borderId="1" xfId="0" quotePrefix="1" applyNumberFormat="1" applyFont="1" applyBorder="1" applyAlignment="1">
      <alignment horizontal="right"/>
    </xf>
    <xf numFmtId="0" fontId="12" fillId="0" borderId="1" xfId="0" quotePrefix="1" applyNumberFormat="1" applyFont="1" applyBorder="1" applyAlignment="1">
      <alignment horizontal="right"/>
    </xf>
    <xf numFmtId="9" fontId="12" fillId="0" borderId="1" xfId="0" applyNumberFormat="1" applyFont="1" applyBorder="1"/>
    <xf numFmtId="4" fontId="12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2" fillId="0" borderId="1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2" fontId="12" fillId="0" borderId="1" xfId="0" applyNumberFormat="1" applyFont="1" applyBorder="1"/>
    <xf numFmtId="2" fontId="2" fillId="0" borderId="4" xfId="0" applyNumberFormat="1" applyFont="1" applyBorder="1"/>
    <xf numFmtId="2" fontId="12" fillId="0" borderId="4" xfId="0" applyNumberFormat="1" applyFont="1" applyBorder="1"/>
    <xf numFmtId="0" fontId="2" fillId="0" borderId="1" xfId="0" applyNumberFormat="1" applyFont="1" applyBorder="1" applyAlignment="1">
      <alignment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2" fillId="0" borderId="2" xfId="0" applyFont="1" applyBorder="1"/>
    <xf numFmtId="0" fontId="12" fillId="0" borderId="2" xfId="0" applyFont="1" applyBorder="1"/>
    <xf numFmtId="0" fontId="13" fillId="0" borderId="2" xfId="0" applyFont="1" applyBorder="1"/>
    <xf numFmtId="0" fontId="2" fillId="0" borderId="10" xfId="0" applyFont="1" applyBorder="1"/>
    <xf numFmtId="0" fontId="8" fillId="0" borderId="2" xfId="0" applyFont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1" xfId="0" applyFont="1" applyFill="1" applyBorder="1"/>
    <xf numFmtId="0" fontId="6" fillId="4" borderId="2" xfId="0" applyFont="1" applyFill="1" applyBorder="1"/>
    <xf numFmtId="0" fontId="2" fillId="4" borderId="1" xfId="0" applyFont="1" applyFill="1" applyBorder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" fillId="0" borderId="11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6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5" xfId="0" applyFont="1" applyBorder="1"/>
    <xf numFmtId="0" fontId="2" fillId="0" borderId="3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6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6" fillId="0" borderId="21" xfId="0" applyFont="1" applyBorder="1"/>
    <xf numFmtId="0" fontId="2" fillId="0" borderId="36" xfId="0" applyFont="1" applyBorder="1"/>
    <xf numFmtId="0" fontId="12" fillId="0" borderId="37" xfId="0" applyFont="1" applyBorder="1"/>
    <xf numFmtId="0" fontId="2" fillId="0" borderId="37" xfId="0" applyFont="1" applyBorder="1"/>
    <xf numFmtId="0" fontId="13" fillId="0" borderId="21" xfId="0" applyFont="1" applyBorder="1"/>
    <xf numFmtId="0" fontId="13" fillId="0" borderId="37" xfId="0" applyFont="1" applyBorder="1"/>
    <xf numFmtId="0" fontId="2" fillId="0" borderId="38" xfId="0" applyFont="1" applyBorder="1"/>
    <xf numFmtId="0" fontId="8" fillId="0" borderId="34" xfId="0" applyFont="1" applyBorder="1"/>
    <xf numFmtId="0" fontId="6" fillId="0" borderId="37" xfId="0" applyFont="1" applyBorder="1"/>
    <xf numFmtId="0" fontId="6" fillId="0" borderId="20" xfId="0" applyFont="1" applyBorder="1"/>
    <xf numFmtId="0" fontId="2" fillId="0" borderId="35" xfId="0" applyFont="1" applyBorder="1"/>
    <xf numFmtId="0" fontId="2" fillId="0" borderId="40" xfId="0" applyFont="1" applyBorder="1"/>
    <xf numFmtId="0" fontId="12" fillId="0" borderId="39" xfId="0" applyFont="1" applyBorder="1"/>
    <xf numFmtId="0" fontId="2" fillId="0" borderId="39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4" borderId="6" xfId="0" applyFont="1" applyFill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39" xfId="0" applyNumberFormat="1" applyFont="1" applyBorder="1"/>
    <xf numFmtId="9" fontId="2" fillId="0" borderId="39" xfId="0" applyNumberFormat="1" applyFont="1" applyBorder="1"/>
    <xf numFmtId="2" fontId="2" fillId="0" borderId="39" xfId="0" applyNumberFormat="1" applyFont="1" applyBorder="1"/>
    <xf numFmtId="0" fontId="3" fillId="0" borderId="39" xfId="0" applyFont="1" applyBorder="1" applyAlignment="1">
      <alignment vertical="center"/>
    </xf>
    <xf numFmtId="0" fontId="3" fillId="0" borderId="39" xfId="0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7" fillId="0" borderId="39" xfId="0" applyFont="1" applyBorder="1"/>
    <xf numFmtId="9" fontId="17" fillId="0" borderId="39" xfId="0" applyNumberFormat="1" applyFont="1" applyBorder="1"/>
    <xf numFmtId="2" fontId="2" fillId="0" borderId="39" xfId="0" applyNumberFormat="1" applyFont="1" applyFill="1" applyBorder="1"/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/>
    <xf numFmtId="1" fontId="8" fillId="0" borderId="42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9" fillId="0" borderId="42" xfId="0" applyFont="1" applyBorder="1" applyAlignment="1">
      <alignment vertical="center"/>
    </xf>
    <xf numFmtId="2" fontId="2" fillId="0" borderId="42" xfId="0" applyNumberFormat="1" applyFont="1" applyBorder="1" applyAlignment="1">
      <alignment horizontal="center" vertical="center" wrapText="1"/>
    </xf>
    <xf numFmtId="0" fontId="2" fillId="0" borderId="60" xfId="0" applyFont="1" applyBorder="1"/>
    <xf numFmtId="2" fontId="2" fillId="0" borderId="61" xfId="0" applyNumberFormat="1" applyFont="1" applyBorder="1"/>
    <xf numFmtId="0" fontId="8" fillId="0" borderId="61" xfId="0" applyFont="1" applyBorder="1" applyAlignment="1">
      <alignment horizontal="center" vertical="center" wrapText="1"/>
    </xf>
    <xf numFmtId="4" fontId="8" fillId="0" borderId="42" xfId="0" applyNumberFormat="1" applyFont="1" applyBorder="1" applyAlignment="1">
      <alignment horizontal="center" vertical="center" wrapText="1"/>
    </xf>
    <xf numFmtId="4" fontId="15" fillId="0" borderId="42" xfId="0" applyNumberFormat="1" applyFont="1" applyBorder="1" applyAlignment="1">
      <alignment horizontal="center" vertical="center" wrapText="1"/>
    </xf>
    <xf numFmtId="4" fontId="2" fillId="0" borderId="35" xfId="0" applyNumberFormat="1" applyFont="1" applyBorder="1"/>
    <xf numFmtId="4" fontId="2" fillId="0" borderId="42" xfId="0" applyNumberFormat="1" applyFont="1" applyBorder="1"/>
    <xf numFmtId="0" fontId="2" fillId="4" borderId="42" xfId="0" applyFont="1" applyFill="1" applyBorder="1"/>
    <xf numFmtId="2" fontId="2" fillId="0" borderId="63" xfId="0" applyNumberFormat="1" applyFont="1" applyBorder="1"/>
    <xf numFmtId="4" fontId="2" fillId="0" borderId="64" xfId="0" applyNumberFormat="1" applyFont="1" applyBorder="1" applyAlignment="1">
      <alignment horizontal="center" vertical="center" wrapText="1"/>
    </xf>
    <xf numFmtId="4" fontId="2" fillId="0" borderId="6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/>
    <xf numFmtId="0" fontId="2" fillId="4" borderId="3" xfId="0" applyFont="1" applyFill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45" xfId="0" applyNumberFormat="1" applyFont="1" applyBorder="1"/>
    <xf numFmtId="0" fontId="2" fillId="0" borderId="64" xfId="0" applyFont="1" applyBorder="1"/>
    <xf numFmtId="1" fontId="2" fillId="0" borderId="2" xfId="0" applyNumberFormat="1" applyFont="1" applyBorder="1" applyAlignment="1">
      <alignment horizontal="center" vertical="center"/>
    </xf>
    <xf numFmtId="0" fontId="2" fillId="0" borderId="6" xfId="0" applyFont="1" applyFill="1" applyBorder="1"/>
    <xf numFmtId="0" fontId="2" fillId="0" borderId="28" xfId="0" applyFont="1" applyBorder="1"/>
    <xf numFmtId="0" fontId="2" fillId="0" borderId="5" xfId="0" applyFont="1" applyFill="1" applyBorder="1"/>
    <xf numFmtId="0" fontId="2" fillId="0" borderId="66" xfId="0" applyFont="1" applyBorder="1"/>
    <xf numFmtId="0" fontId="2" fillId="0" borderId="67" xfId="0" applyNumberFormat="1" applyFont="1" applyBorder="1"/>
    <xf numFmtId="9" fontId="2" fillId="0" borderId="67" xfId="0" applyNumberFormat="1" applyFont="1" applyBorder="1"/>
    <xf numFmtId="4" fontId="2" fillId="0" borderId="67" xfId="0" applyNumberFormat="1" applyFont="1" applyBorder="1"/>
    <xf numFmtId="0" fontId="2" fillId="4" borderId="68" xfId="0" applyFont="1" applyFill="1" applyBorder="1"/>
    <xf numFmtId="0" fontId="2" fillId="0" borderId="68" xfId="0" applyFont="1" applyFill="1" applyBorder="1"/>
    <xf numFmtId="0" fontId="2" fillId="0" borderId="69" xfId="0" applyFont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74" xfId="0" applyFont="1" applyBorder="1"/>
    <xf numFmtId="0" fontId="2" fillId="0" borderId="75" xfId="0" applyNumberFormat="1" applyFont="1" applyBorder="1"/>
    <xf numFmtId="9" fontId="2" fillId="0" borderId="75" xfId="0" applyNumberFormat="1" applyFont="1" applyBorder="1"/>
    <xf numFmtId="4" fontId="2" fillId="0" borderId="75" xfId="0" applyNumberFormat="1" applyFont="1" applyBorder="1"/>
    <xf numFmtId="0" fontId="2" fillId="4" borderId="76" xfId="0" applyFont="1" applyFill="1" applyBorder="1"/>
    <xf numFmtId="0" fontId="2" fillId="0" borderId="76" xfId="0" applyFont="1" applyFill="1" applyBorder="1"/>
    <xf numFmtId="0" fontId="2" fillId="0" borderId="77" xfId="0" applyFont="1" applyBorder="1"/>
    <xf numFmtId="0" fontId="2" fillId="0" borderId="78" xfId="0" applyFont="1" applyBorder="1"/>
    <xf numFmtId="0" fontId="2" fillId="0" borderId="78" xfId="0" applyFont="1" applyFill="1" applyBorder="1"/>
    <xf numFmtId="0" fontId="2" fillId="0" borderId="65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0" fontId="6" fillId="0" borderId="74" xfId="0" applyFont="1" applyBorder="1"/>
    <xf numFmtId="0" fontId="2" fillId="0" borderId="82" xfId="0" applyFont="1" applyBorder="1"/>
    <xf numFmtId="0" fontId="2" fillId="0" borderId="83" xfId="0" applyFont="1" applyBorder="1"/>
    <xf numFmtId="0" fontId="2" fillId="0" borderId="84" xfId="0" applyFont="1" applyBorder="1"/>
    <xf numFmtId="0" fontId="2" fillId="4" borderId="67" xfId="0" applyFont="1" applyFill="1" applyBorder="1"/>
    <xf numFmtId="0" fontId="2" fillId="4" borderId="75" xfId="0" applyFont="1" applyFill="1" applyBorder="1"/>
    <xf numFmtId="0" fontId="6" fillId="0" borderId="70" xfId="0" applyFont="1" applyBorder="1"/>
    <xf numFmtId="0" fontId="6" fillId="0" borderId="70" xfId="0" applyFont="1" applyBorder="1" applyAlignment="1">
      <alignment horizontal="left" vertical="center" wrapText="1"/>
    </xf>
    <xf numFmtId="0" fontId="8" fillId="0" borderId="40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6" fillId="0" borderId="74" xfId="0" applyFont="1" applyBorder="1" applyAlignment="1">
      <alignment horizontal="left" vertical="center" wrapText="1"/>
    </xf>
    <xf numFmtId="0" fontId="9" fillId="0" borderId="65" xfId="0" applyFont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0" fontId="6" fillId="0" borderId="11" xfId="0" applyFont="1" applyBorder="1"/>
    <xf numFmtId="0" fontId="2" fillId="0" borderId="11" xfId="0" applyNumberFormat="1" applyFont="1" applyBorder="1"/>
    <xf numFmtId="9" fontId="2" fillId="0" borderId="11" xfId="0" applyNumberFormat="1" applyFont="1" applyBorder="1"/>
    <xf numFmtId="2" fontId="2" fillId="0" borderId="11" xfId="0" applyNumberFormat="1" applyFont="1" applyBorder="1"/>
    <xf numFmtId="0" fontId="2" fillId="0" borderId="66" xfId="0" applyFont="1" applyBorder="1" applyAlignment="1">
      <alignment horizontal="left" vertical="center"/>
    </xf>
    <xf numFmtId="0" fontId="2" fillId="0" borderId="67" xfId="0" applyNumberFormat="1" applyFont="1" applyBorder="1" applyAlignment="1">
      <alignment horizontal="right" vertical="center" wrapText="1"/>
    </xf>
    <xf numFmtId="9" fontId="2" fillId="0" borderId="67" xfId="0" applyNumberFormat="1" applyFont="1" applyBorder="1" applyAlignment="1">
      <alignment horizontal="right" vertical="center" wrapText="1"/>
    </xf>
    <xf numFmtId="0" fontId="2" fillId="0" borderId="70" xfId="0" applyFont="1" applyBorder="1" applyAlignment="1">
      <alignment horizontal="left" vertical="center"/>
    </xf>
    <xf numFmtId="0" fontId="2" fillId="0" borderId="74" xfId="0" applyFont="1" applyBorder="1" applyAlignment="1">
      <alignment horizontal="left" vertical="center"/>
    </xf>
    <xf numFmtId="0" fontId="2" fillId="0" borderId="75" xfId="0" applyNumberFormat="1" applyFont="1" applyBorder="1" applyAlignment="1">
      <alignment horizontal="right" vertical="center" wrapText="1"/>
    </xf>
    <xf numFmtId="9" fontId="2" fillId="0" borderId="75" xfId="0" applyNumberFormat="1" applyFont="1" applyBorder="1" applyAlignment="1">
      <alignment horizontal="right" vertical="center" wrapText="1"/>
    </xf>
    <xf numFmtId="0" fontId="6" fillId="0" borderId="72" xfId="0" applyFont="1" applyBorder="1"/>
    <xf numFmtId="0" fontId="6" fillId="0" borderId="75" xfId="0" applyNumberFormat="1" applyFont="1" applyBorder="1"/>
    <xf numFmtId="0" fontId="6" fillId="4" borderId="76" xfId="0" applyFont="1" applyFill="1" applyBorder="1"/>
    <xf numFmtId="0" fontId="6" fillId="0" borderId="85" xfId="0" applyFont="1" applyBorder="1"/>
    <xf numFmtId="0" fontId="2" fillId="0" borderId="88" xfId="0" applyFont="1" applyBorder="1"/>
    <xf numFmtId="0" fontId="2" fillId="0" borderId="89" xfId="0" applyFont="1" applyBorder="1"/>
    <xf numFmtId="0" fontId="6" fillId="0" borderId="89" xfId="0" applyFont="1" applyBorder="1"/>
    <xf numFmtId="0" fontId="6" fillId="0" borderId="90" xfId="0" applyFont="1" applyBorder="1"/>
    <xf numFmtId="0" fontId="2" fillId="0" borderId="13" xfId="0" applyFont="1" applyBorder="1"/>
    <xf numFmtId="0" fontId="12" fillId="0" borderId="43" xfId="0" applyFont="1" applyBorder="1"/>
    <xf numFmtId="0" fontId="12" fillId="0" borderId="91" xfId="0" applyFont="1" applyBorder="1"/>
    <xf numFmtId="0" fontId="6" fillId="0" borderId="91" xfId="0" applyFont="1" applyBorder="1"/>
    <xf numFmtId="0" fontId="13" fillId="0" borderId="0" xfId="0" applyFont="1" applyBorder="1"/>
    <xf numFmtId="0" fontId="13" fillId="0" borderId="91" xfId="0" applyFont="1" applyBorder="1"/>
    <xf numFmtId="0" fontId="8" fillId="0" borderId="15" xfId="0" applyFont="1" applyBorder="1"/>
    <xf numFmtId="0" fontId="2" fillId="0" borderId="67" xfId="0" quotePrefix="1" applyNumberFormat="1" applyFont="1" applyBorder="1" applyAlignment="1">
      <alignment horizontal="right"/>
    </xf>
    <xf numFmtId="0" fontId="2" fillId="4" borderId="92" xfId="0" applyFont="1" applyFill="1" applyBorder="1"/>
    <xf numFmtId="0" fontId="11" fillId="0" borderId="70" xfId="0" applyFont="1" applyBorder="1" applyAlignment="1">
      <alignment horizontal="right"/>
    </xf>
    <xf numFmtId="0" fontId="12" fillId="0" borderId="93" xfId="0" applyFont="1" applyBorder="1"/>
    <xf numFmtId="0" fontId="4" fillId="0" borderId="70" xfId="0" applyFont="1" applyBorder="1"/>
    <xf numFmtId="0" fontId="2" fillId="4" borderId="93" xfId="0" applyFont="1" applyFill="1" applyBorder="1"/>
    <xf numFmtId="0" fontId="6" fillId="4" borderId="93" xfId="0" applyFont="1" applyFill="1" applyBorder="1"/>
    <xf numFmtId="0" fontId="13" fillId="0" borderId="93" xfId="0" applyFont="1" applyBorder="1"/>
    <xf numFmtId="0" fontId="2" fillId="0" borderId="93" xfId="0" applyFont="1" applyBorder="1"/>
    <xf numFmtId="0" fontId="8" fillId="4" borderId="76" xfId="0" applyFont="1" applyFill="1" applyBorder="1"/>
    <xf numFmtId="0" fontId="8" fillId="4" borderId="95" xfId="0" applyFont="1" applyFill="1" applyBorder="1"/>
    <xf numFmtId="0" fontId="2" fillId="0" borderId="96" xfId="0" applyFont="1" applyBorder="1"/>
    <xf numFmtId="0" fontId="6" fillId="0" borderId="60" xfId="0" applyFont="1" applyBorder="1"/>
    <xf numFmtId="0" fontId="6" fillId="0" borderId="0" xfId="0" applyFont="1" applyBorder="1"/>
    <xf numFmtId="0" fontId="6" fillId="0" borderId="43" xfId="0" applyFont="1" applyBorder="1"/>
    <xf numFmtId="0" fontId="2" fillId="0" borderId="91" xfId="0" applyFont="1" applyBorder="1"/>
    <xf numFmtId="0" fontId="2" fillId="0" borderId="15" xfId="0" applyFont="1" applyBorder="1"/>
    <xf numFmtId="0" fontId="2" fillId="0" borderId="92" xfId="0" applyFont="1" applyBorder="1"/>
    <xf numFmtId="0" fontId="6" fillId="0" borderId="93" xfId="0" applyFont="1" applyBorder="1"/>
    <xf numFmtId="0" fontId="12" fillId="0" borderId="75" xfId="0" quotePrefix="1" applyNumberFormat="1" applyFont="1" applyBorder="1" applyAlignment="1">
      <alignment horizontal="right"/>
    </xf>
    <xf numFmtId="9" fontId="12" fillId="0" borderId="75" xfId="0" applyNumberFormat="1" applyFont="1" applyBorder="1"/>
    <xf numFmtId="0" fontId="2" fillId="0" borderId="76" xfId="0" applyFont="1" applyBorder="1"/>
    <xf numFmtId="0" fontId="2" fillId="0" borderId="95" xfId="0" applyFont="1" applyBorder="1"/>
    <xf numFmtId="0" fontId="2" fillId="4" borderId="95" xfId="0" applyFont="1" applyFill="1" applyBorder="1"/>
    <xf numFmtId="0" fontId="2" fillId="0" borderId="67" xfId="0" applyNumberFormat="1" applyFont="1" applyBorder="1" applyAlignment="1">
      <alignment wrapText="1"/>
    </xf>
    <xf numFmtId="0" fontId="2" fillId="0" borderId="75" xfId="0" applyNumberFormat="1" applyFont="1" applyBorder="1" applyAlignment="1">
      <alignment wrapText="1"/>
    </xf>
    <xf numFmtId="0" fontId="8" fillId="0" borderId="97" xfId="0" applyFont="1" applyBorder="1" applyAlignment="1">
      <alignment horizontal="center"/>
    </xf>
    <xf numFmtId="0" fontId="2" fillId="0" borderId="67" xfId="0" applyFont="1" applyBorder="1"/>
    <xf numFmtId="0" fontId="10" fillId="0" borderId="100" xfId="0" applyFont="1" applyBorder="1" applyAlignment="1"/>
    <xf numFmtId="0" fontId="2" fillId="0" borderId="70" xfId="0" applyFont="1" applyBorder="1" applyAlignment="1">
      <alignment wrapText="1"/>
    </xf>
    <xf numFmtId="0" fontId="2" fillId="0" borderId="104" xfId="0" applyFont="1" applyBorder="1"/>
    <xf numFmtId="0" fontId="2" fillId="0" borderId="105" xfId="0" applyFont="1" applyBorder="1"/>
    <xf numFmtId="0" fontId="2" fillId="4" borderId="46" xfId="0" applyFont="1" applyFill="1" applyBorder="1"/>
    <xf numFmtId="0" fontId="2" fillId="5" borderId="0" xfId="0" applyFont="1" applyFill="1" applyBorder="1"/>
    <xf numFmtId="0" fontId="9" fillId="0" borderId="4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2" fillId="0" borderId="63" xfId="0" applyFont="1" applyBorder="1"/>
    <xf numFmtId="0" fontId="2" fillId="0" borderId="6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1" fontId="2" fillId="0" borderId="68" xfId="0" applyNumberFormat="1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1" fontId="2" fillId="0" borderId="76" xfId="0" applyNumberFormat="1" applyFont="1" applyBorder="1" applyAlignment="1">
      <alignment horizontal="center" vertical="center"/>
    </xf>
    <xf numFmtId="0" fontId="2" fillId="0" borderId="103" xfId="0" applyFont="1" applyBorder="1"/>
    <xf numFmtId="0" fontId="2" fillId="0" borderId="101" xfId="0" applyFont="1" applyBorder="1"/>
    <xf numFmtId="0" fontId="8" fillId="0" borderId="10" xfId="0" applyFont="1" applyBorder="1" applyAlignment="1">
      <alignment horizontal="center" vertical="center" wrapText="1"/>
    </xf>
    <xf numFmtId="0" fontId="1" fillId="0" borderId="74" xfId="0" applyFont="1" applyBorder="1"/>
    <xf numFmtId="0" fontId="8" fillId="0" borderId="58" xfId="0" applyFont="1" applyBorder="1"/>
    <xf numFmtId="0" fontId="8" fillId="0" borderId="58" xfId="0" applyFont="1" applyBorder="1" applyAlignment="1">
      <alignment horizontal="center"/>
    </xf>
    <xf numFmtId="0" fontId="8" fillId="0" borderId="66" xfId="0" applyFont="1" applyBorder="1"/>
    <xf numFmtId="1" fontId="2" fillId="0" borderId="92" xfId="0" applyNumberFormat="1" applyFont="1" applyBorder="1" applyAlignment="1">
      <alignment horizontal="center" vertical="center"/>
    </xf>
    <xf numFmtId="0" fontId="8" fillId="0" borderId="70" xfId="0" applyFont="1" applyBorder="1"/>
    <xf numFmtId="1" fontId="2" fillId="0" borderId="93" xfId="0" applyNumberFormat="1" applyFont="1" applyBorder="1" applyAlignment="1">
      <alignment horizontal="center" vertical="center"/>
    </xf>
    <xf numFmtId="0" fontId="1" fillId="0" borderId="70" xfId="0" applyFont="1" applyBorder="1"/>
    <xf numFmtId="0" fontId="8" fillId="0" borderId="74" xfId="0" applyFont="1" applyBorder="1"/>
    <xf numFmtId="1" fontId="2" fillId="0" borderId="95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1" fillId="0" borderId="58" xfId="0" applyFont="1" applyBorder="1"/>
    <xf numFmtId="0" fontId="2" fillId="0" borderId="11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4" fillId="0" borderId="97" xfId="0" applyFont="1" applyBorder="1"/>
    <xf numFmtId="0" fontId="11" fillId="0" borderId="4" xfId="0" applyFont="1" applyBorder="1" applyAlignment="1">
      <alignment horizontal="right"/>
    </xf>
    <xf numFmtId="0" fontId="4" fillId="0" borderId="4" xfId="0" applyFont="1" applyBorder="1"/>
    <xf numFmtId="0" fontId="4" fillId="0" borderId="94" xfId="0" applyFont="1" applyBorder="1" applyAlignment="1">
      <alignment wrapText="1"/>
    </xf>
    <xf numFmtId="0" fontId="11" fillId="0" borderId="94" xfId="0" applyFont="1" applyBorder="1" applyAlignment="1">
      <alignment horizontal="right"/>
    </xf>
    <xf numFmtId="1" fontId="2" fillId="2" borderId="92" xfId="0" applyNumberFormat="1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1" fontId="2" fillId="2" borderId="93" xfId="0" applyNumberFormat="1" applyFont="1" applyFill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93" xfId="0" applyFont="1" applyBorder="1" applyAlignment="1">
      <alignment horizontal="center" vertical="center" wrapText="1"/>
    </xf>
    <xf numFmtId="0" fontId="12" fillId="0" borderId="70" xfId="0" applyFont="1" applyBorder="1"/>
    <xf numFmtId="0" fontId="12" fillId="0" borderId="93" xfId="0" applyFont="1" applyBorder="1" applyAlignment="1">
      <alignment horizontal="center"/>
    </xf>
    <xf numFmtId="0" fontId="2" fillId="0" borderId="93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8" fillId="0" borderId="93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8" fillId="0" borderId="16" xfId="0" applyFont="1" applyBorder="1"/>
    <xf numFmtId="1" fontId="2" fillId="0" borderId="78" xfId="0" applyNumberFormat="1" applyFont="1" applyBorder="1" applyAlignment="1">
      <alignment horizontal="center" vertical="center"/>
    </xf>
    <xf numFmtId="9" fontId="2" fillId="0" borderId="0" xfId="0" applyNumberFormat="1" applyFont="1" applyBorder="1"/>
    <xf numFmtId="2" fontId="2" fillId="0" borderId="0" xfId="0" applyNumberFormat="1" applyFont="1" applyBorder="1"/>
    <xf numFmtId="4" fontId="2" fillId="0" borderId="0" xfId="0" applyNumberFormat="1" applyFont="1" applyBorder="1"/>
    <xf numFmtId="0" fontId="2" fillId="4" borderId="0" xfId="0" applyFont="1" applyFill="1" applyBorder="1"/>
    <xf numFmtId="0" fontId="6" fillId="0" borderId="2" xfId="0" applyFont="1" applyBorder="1" applyAlignment="1">
      <alignment horizontal="left" vertical="center" wrapText="1"/>
    </xf>
    <xf numFmtId="0" fontId="2" fillId="4" borderId="116" xfId="0" applyFont="1" applyFill="1" applyBorder="1"/>
    <xf numFmtId="0" fontId="2" fillId="0" borderId="11" xfId="0" applyFont="1" applyFill="1" applyBorder="1"/>
    <xf numFmtId="0" fontId="2" fillId="0" borderId="117" xfId="0" applyFont="1" applyBorder="1"/>
    <xf numFmtId="0" fontId="2" fillId="0" borderId="118" xfId="0" applyNumberFormat="1" applyFont="1" applyBorder="1"/>
    <xf numFmtId="9" fontId="2" fillId="0" borderId="118" xfId="0" applyNumberFormat="1" applyFont="1" applyBorder="1"/>
    <xf numFmtId="0" fontId="2" fillId="4" borderId="119" xfId="0" applyFont="1" applyFill="1" applyBorder="1"/>
    <xf numFmtId="0" fontId="2" fillId="0" borderId="119" xfId="0" applyFont="1" applyFill="1" applyBorder="1"/>
    <xf numFmtId="0" fontId="2" fillId="0" borderId="120" xfId="0" applyFont="1" applyBorder="1"/>
    <xf numFmtId="0" fontId="2" fillId="0" borderId="121" xfId="0" applyFont="1" applyBorder="1"/>
    <xf numFmtId="0" fontId="2" fillId="0" borderId="122" xfId="0" applyFont="1" applyBorder="1"/>
    <xf numFmtId="0" fontId="6" fillId="0" borderId="122" xfId="0" applyFont="1" applyBorder="1"/>
    <xf numFmtId="0" fontId="6" fillId="0" borderId="122" xfId="0" applyFont="1" applyBorder="1" applyAlignment="1">
      <alignment horizontal="left" vertical="center" wrapText="1"/>
    </xf>
    <xf numFmtId="0" fontId="6" fillId="0" borderId="122" xfId="0" applyFont="1" applyBorder="1" applyAlignment="1">
      <alignment wrapText="1"/>
    </xf>
    <xf numFmtId="0" fontId="4" fillId="0" borderId="123" xfId="0" applyFont="1" applyBorder="1" applyAlignment="1">
      <alignment wrapText="1"/>
    </xf>
    <xf numFmtId="0" fontId="2" fillId="0" borderId="124" xfId="0" applyNumberFormat="1" applyFont="1" applyBorder="1"/>
    <xf numFmtId="9" fontId="2" fillId="0" borderId="124" xfId="0" applyNumberFormat="1" applyFont="1" applyBorder="1"/>
    <xf numFmtId="0" fontId="2" fillId="0" borderId="125" xfId="0" applyFont="1" applyFill="1" applyBorder="1"/>
    <xf numFmtId="0" fontId="2" fillId="4" borderId="125" xfId="0" applyFont="1" applyFill="1" applyBorder="1"/>
    <xf numFmtId="0" fontId="2" fillId="0" borderId="126" xfId="0" applyFont="1" applyBorder="1"/>
    <xf numFmtId="0" fontId="8" fillId="0" borderId="1" xfId="0" applyFont="1" applyBorder="1"/>
    <xf numFmtId="4" fontId="2" fillId="0" borderId="11" xfId="0" applyNumberFormat="1" applyFont="1" applyFill="1" applyBorder="1"/>
    <xf numFmtId="0" fontId="2" fillId="0" borderId="12" xfId="0" applyFont="1" applyBorder="1"/>
    <xf numFmtId="0" fontId="2" fillId="0" borderId="129" xfId="0" applyFont="1" applyBorder="1"/>
    <xf numFmtId="0" fontId="2" fillId="0" borderId="14" xfId="0" applyFont="1" applyBorder="1"/>
    <xf numFmtId="0" fontId="2" fillId="0" borderId="34" xfId="0" applyFont="1" applyBorder="1"/>
    <xf numFmtId="0" fontId="2" fillId="0" borderId="0" xfId="0" applyNumberFormat="1" applyFont="1" applyBorder="1" applyAlignment="1">
      <alignment wrapText="1"/>
    </xf>
    <xf numFmtId="0" fontId="2" fillId="0" borderId="0" xfId="0" applyFont="1" applyFill="1" applyBorder="1"/>
    <xf numFmtId="0" fontId="0" fillId="0" borderId="1" xfId="0" applyNumberFormat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0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9" fontId="2" fillId="0" borderId="42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2" fillId="0" borderId="42" xfId="0" applyNumberFormat="1" applyFont="1" applyBorder="1" applyAlignment="1">
      <alignment horizontal="center" vertical="center" wrapText="1"/>
    </xf>
    <xf numFmtId="4" fontId="2" fillId="2" borderId="108" xfId="0" applyNumberFormat="1" applyFont="1" applyFill="1" applyBorder="1" applyAlignment="1">
      <alignment horizontal="center" vertical="center" wrapText="1"/>
    </xf>
    <xf numFmtId="4" fontId="2" fillId="2" borderId="109" xfId="0" applyNumberFormat="1" applyFont="1" applyFill="1" applyBorder="1" applyAlignment="1">
      <alignment horizontal="center" vertical="center" wrapText="1"/>
    </xf>
    <xf numFmtId="4" fontId="2" fillId="2" borderId="110" xfId="0" applyNumberFormat="1" applyFont="1" applyFill="1" applyBorder="1" applyAlignment="1">
      <alignment horizontal="center" vertical="center" wrapText="1"/>
    </xf>
    <xf numFmtId="4" fontId="2" fillId="2" borderId="111" xfId="0" applyNumberFormat="1" applyFont="1" applyFill="1" applyBorder="1" applyAlignment="1">
      <alignment horizontal="center" vertical="center" wrapText="1"/>
    </xf>
    <xf numFmtId="4" fontId="2" fillId="2" borderId="62" xfId="0" applyNumberFormat="1" applyFont="1" applyFill="1" applyBorder="1" applyAlignment="1">
      <alignment horizontal="center" vertical="center" wrapText="1"/>
    </xf>
    <xf numFmtId="4" fontId="2" fillId="2" borderId="112" xfId="0" applyNumberFormat="1" applyFont="1" applyFill="1" applyBorder="1" applyAlignment="1">
      <alignment horizontal="center" vertical="center" wrapText="1"/>
    </xf>
    <xf numFmtId="4" fontId="2" fillId="2" borderId="113" xfId="0" applyNumberFormat="1" applyFont="1" applyFill="1" applyBorder="1" applyAlignment="1">
      <alignment horizontal="center" vertical="center" wrapText="1"/>
    </xf>
    <xf numFmtId="4" fontId="2" fillId="2" borderId="114" xfId="0" applyNumberFormat="1" applyFont="1" applyFill="1" applyBorder="1" applyAlignment="1">
      <alignment horizontal="center" vertical="center" wrapText="1"/>
    </xf>
    <xf numFmtId="4" fontId="2" fillId="2" borderId="115" xfId="0" applyNumberFormat="1" applyFont="1" applyFill="1" applyBorder="1" applyAlignment="1">
      <alignment horizontal="center" vertical="center" wrapText="1"/>
    </xf>
    <xf numFmtId="4" fontId="8" fillId="3" borderId="42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1" fillId="0" borderId="127" xfId="0" applyFont="1" applyBorder="1" applyAlignment="1">
      <alignment horizontal="center" vertical="center" wrapText="1"/>
    </xf>
    <xf numFmtId="0" fontId="21" fillId="0" borderId="128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5" fillId="0" borderId="7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2" fillId="0" borderId="10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1" xfId="0" applyFont="1" applyBorder="1" applyAlignment="1">
      <alignment horizontal="right"/>
    </xf>
    <xf numFmtId="0" fontId="2" fillId="0" borderId="103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89"/>
      <color rgb="FFFB755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47337</xdr:colOff>
      <xdr:row>0</xdr:row>
      <xdr:rowOff>1</xdr:rowOff>
    </xdr:from>
    <xdr:to>
      <xdr:col>2</xdr:col>
      <xdr:colOff>597477</xdr:colOff>
      <xdr:row>3</xdr:row>
      <xdr:rowOff>43297</xdr:rowOff>
    </xdr:to>
    <xdr:pic>
      <xdr:nvPicPr>
        <xdr:cNvPr id="2" name="Рисунок 1" descr="логотип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7" y="1"/>
          <a:ext cx="2004867" cy="458932"/>
        </a:xfrm>
        <a:prstGeom prst="rect">
          <a:avLst/>
        </a:prstGeom>
      </xdr:spPr>
    </xdr:pic>
    <xdr:clientData/>
  </xdr:twoCellAnchor>
  <xdr:twoCellAnchor>
    <xdr:from>
      <xdr:col>14</xdr:col>
      <xdr:colOff>19744</xdr:colOff>
      <xdr:row>12</xdr:row>
      <xdr:rowOff>10672</xdr:rowOff>
    </xdr:from>
    <xdr:to>
      <xdr:col>14</xdr:col>
      <xdr:colOff>626149</xdr:colOff>
      <xdr:row>14</xdr:row>
      <xdr:rowOff>164353</xdr:rowOff>
    </xdr:to>
    <xdr:pic>
      <xdr:nvPicPr>
        <xdr:cNvPr id="3" name="Picture 1" descr="Млечный Пут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645038" y="3260378"/>
          <a:ext cx="606405" cy="542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10674</xdr:colOff>
      <xdr:row>12</xdr:row>
      <xdr:rowOff>4803</xdr:rowOff>
    </xdr:from>
    <xdr:to>
      <xdr:col>15</xdr:col>
      <xdr:colOff>611067</xdr:colOff>
      <xdr:row>14</xdr:row>
      <xdr:rowOff>189967</xdr:rowOff>
    </xdr:to>
    <xdr:pic>
      <xdr:nvPicPr>
        <xdr:cNvPr id="4" name="Picture 2" descr="Юнона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78439" y="3254509"/>
          <a:ext cx="600393" cy="573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203173</xdr:colOff>
      <xdr:row>18</xdr:row>
      <xdr:rowOff>149412</xdr:rowOff>
    </xdr:from>
    <xdr:to>
      <xdr:col>15</xdr:col>
      <xdr:colOff>403485</xdr:colOff>
      <xdr:row>23</xdr:row>
      <xdr:rowOff>130736</xdr:rowOff>
    </xdr:to>
    <xdr:pic>
      <xdr:nvPicPr>
        <xdr:cNvPr id="5" name="Рисунок 4" descr="Пища богов 600 г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828467" y="4751294"/>
          <a:ext cx="815075" cy="922618"/>
        </a:xfrm>
        <a:prstGeom prst="rect">
          <a:avLst/>
        </a:prstGeom>
      </xdr:spPr>
    </xdr:pic>
    <xdr:clientData/>
  </xdr:twoCellAnchor>
  <xdr:twoCellAnchor editAs="oneCell">
    <xdr:from>
      <xdr:col>14</xdr:col>
      <xdr:colOff>70304</xdr:colOff>
      <xdr:row>27</xdr:row>
      <xdr:rowOff>77107</xdr:rowOff>
    </xdr:from>
    <xdr:to>
      <xdr:col>15</xdr:col>
      <xdr:colOff>557919</xdr:colOff>
      <xdr:row>32</xdr:row>
      <xdr:rowOff>151947</xdr:rowOff>
    </xdr:to>
    <xdr:pic>
      <xdr:nvPicPr>
        <xdr:cNvPr id="6" name="Рисунок 5" descr="Пища Богов 300 г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643304" y="6379482"/>
          <a:ext cx="1094907" cy="963840"/>
        </a:xfrm>
        <a:prstGeom prst="rect">
          <a:avLst/>
        </a:prstGeom>
      </xdr:spPr>
    </xdr:pic>
    <xdr:clientData/>
  </xdr:twoCellAnchor>
  <xdr:twoCellAnchor editAs="oneCell">
    <xdr:from>
      <xdr:col>14</xdr:col>
      <xdr:colOff>221984</xdr:colOff>
      <xdr:row>47</xdr:row>
      <xdr:rowOff>37888</xdr:rowOff>
    </xdr:from>
    <xdr:to>
      <xdr:col>15</xdr:col>
      <xdr:colOff>357182</xdr:colOff>
      <xdr:row>51</xdr:row>
      <xdr:rowOff>46959</xdr:rowOff>
    </xdr:to>
    <xdr:pic>
      <xdr:nvPicPr>
        <xdr:cNvPr id="7" name="Рисунок 6" descr="Каша льняная Эльфа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847278" y="8427359"/>
          <a:ext cx="749961" cy="726248"/>
        </a:xfrm>
        <a:prstGeom prst="rect">
          <a:avLst/>
        </a:prstGeom>
      </xdr:spPr>
    </xdr:pic>
    <xdr:clientData/>
  </xdr:twoCellAnchor>
  <xdr:twoCellAnchor editAs="oneCell">
    <xdr:from>
      <xdr:col>14</xdr:col>
      <xdr:colOff>217714</xdr:colOff>
      <xdr:row>51</xdr:row>
      <xdr:rowOff>117930</xdr:rowOff>
    </xdr:from>
    <xdr:to>
      <xdr:col>15</xdr:col>
      <xdr:colOff>327065</xdr:colOff>
      <xdr:row>55</xdr:row>
      <xdr:rowOff>121030</xdr:rowOff>
    </xdr:to>
    <xdr:pic>
      <xdr:nvPicPr>
        <xdr:cNvPr id="8" name="Рисунок 7" descr="Каша с пшеницей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863285" y="9271001"/>
          <a:ext cx="725715" cy="737885"/>
        </a:xfrm>
        <a:prstGeom prst="rect">
          <a:avLst/>
        </a:prstGeom>
      </xdr:spPr>
    </xdr:pic>
    <xdr:clientData/>
  </xdr:twoCellAnchor>
  <xdr:twoCellAnchor editAs="oneCell">
    <xdr:from>
      <xdr:col>14</xdr:col>
      <xdr:colOff>52294</xdr:colOff>
      <xdr:row>61</xdr:row>
      <xdr:rowOff>52294</xdr:rowOff>
    </xdr:from>
    <xdr:to>
      <xdr:col>14</xdr:col>
      <xdr:colOff>448235</xdr:colOff>
      <xdr:row>62</xdr:row>
      <xdr:rowOff>314869</xdr:rowOff>
    </xdr:to>
    <xdr:pic>
      <xdr:nvPicPr>
        <xdr:cNvPr id="11" name="Рисунок 10" descr="Конопляное масло 250 мл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677588" y="11011647"/>
          <a:ext cx="395941" cy="583811"/>
        </a:xfrm>
        <a:prstGeom prst="rect">
          <a:avLst/>
        </a:prstGeom>
      </xdr:spPr>
    </xdr:pic>
    <xdr:clientData/>
  </xdr:twoCellAnchor>
  <xdr:twoCellAnchor editAs="oneCell">
    <xdr:from>
      <xdr:col>14</xdr:col>
      <xdr:colOff>545353</xdr:colOff>
      <xdr:row>61</xdr:row>
      <xdr:rowOff>44823</xdr:rowOff>
    </xdr:from>
    <xdr:to>
      <xdr:col>15</xdr:col>
      <xdr:colOff>503321</xdr:colOff>
      <xdr:row>62</xdr:row>
      <xdr:rowOff>306293</xdr:rowOff>
    </xdr:to>
    <xdr:pic>
      <xdr:nvPicPr>
        <xdr:cNvPr id="12" name="Рисунок 11" descr="Конопляное масло 100 мл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170647" y="11004176"/>
          <a:ext cx="572731" cy="582706"/>
        </a:xfrm>
        <a:prstGeom prst="rect">
          <a:avLst/>
        </a:prstGeom>
      </xdr:spPr>
    </xdr:pic>
    <xdr:clientData/>
  </xdr:twoCellAnchor>
  <xdr:twoCellAnchor editAs="oneCell">
    <xdr:from>
      <xdr:col>14</xdr:col>
      <xdr:colOff>156884</xdr:colOff>
      <xdr:row>65</xdr:row>
      <xdr:rowOff>67235</xdr:rowOff>
    </xdr:from>
    <xdr:to>
      <xdr:col>15</xdr:col>
      <xdr:colOff>483415</xdr:colOff>
      <xdr:row>70</xdr:row>
      <xdr:rowOff>15279</xdr:rowOff>
    </xdr:to>
    <xdr:pic>
      <xdr:nvPicPr>
        <xdr:cNvPr id="13" name="Рисунок 12" descr="Золотой лен Каша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782178" y="12102353"/>
          <a:ext cx="941294" cy="844513"/>
        </a:xfrm>
        <a:prstGeom prst="rect">
          <a:avLst/>
        </a:prstGeom>
      </xdr:spPr>
    </xdr:pic>
    <xdr:clientData/>
  </xdr:twoCellAnchor>
  <xdr:twoCellAnchor editAs="oneCell">
    <xdr:from>
      <xdr:col>14</xdr:col>
      <xdr:colOff>141941</xdr:colOff>
      <xdr:row>74</xdr:row>
      <xdr:rowOff>7471</xdr:rowOff>
    </xdr:from>
    <xdr:to>
      <xdr:col>15</xdr:col>
      <xdr:colOff>526384</xdr:colOff>
      <xdr:row>79</xdr:row>
      <xdr:rowOff>7471</xdr:rowOff>
    </xdr:to>
    <xdr:pic>
      <xdr:nvPicPr>
        <xdr:cNvPr id="15" name="Рисунок 14" descr="Золотой лен Кисель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767235" y="13678647"/>
          <a:ext cx="999206" cy="896471"/>
        </a:xfrm>
        <a:prstGeom prst="rect">
          <a:avLst/>
        </a:prstGeom>
      </xdr:spPr>
    </xdr:pic>
    <xdr:clientData/>
  </xdr:twoCellAnchor>
  <xdr:twoCellAnchor editAs="oneCell">
    <xdr:from>
      <xdr:col>14</xdr:col>
      <xdr:colOff>74707</xdr:colOff>
      <xdr:row>82</xdr:row>
      <xdr:rowOff>29883</xdr:rowOff>
    </xdr:from>
    <xdr:to>
      <xdr:col>14</xdr:col>
      <xdr:colOff>575237</xdr:colOff>
      <xdr:row>84</xdr:row>
      <xdr:rowOff>128957</xdr:rowOff>
    </xdr:to>
    <xdr:pic>
      <xdr:nvPicPr>
        <xdr:cNvPr id="16" name="Рисунок 15" descr="Золотой лен Мука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700001" y="15142883"/>
          <a:ext cx="500530" cy="457663"/>
        </a:xfrm>
        <a:prstGeom prst="rect">
          <a:avLst/>
        </a:prstGeom>
      </xdr:spPr>
    </xdr:pic>
    <xdr:clientData/>
  </xdr:twoCellAnchor>
  <xdr:twoCellAnchor editAs="oneCell">
    <xdr:from>
      <xdr:col>15</xdr:col>
      <xdr:colOff>7470</xdr:colOff>
      <xdr:row>83</xdr:row>
      <xdr:rowOff>14941</xdr:rowOff>
    </xdr:from>
    <xdr:to>
      <xdr:col>15</xdr:col>
      <xdr:colOff>545352</xdr:colOff>
      <xdr:row>85</xdr:row>
      <xdr:rowOff>149927</xdr:rowOff>
    </xdr:to>
    <xdr:pic>
      <xdr:nvPicPr>
        <xdr:cNvPr id="17" name="Рисунок 16" descr="Золотой лен Отруби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3275235" y="15307235"/>
          <a:ext cx="537882" cy="493574"/>
        </a:xfrm>
        <a:prstGeom prst="rect">
          <a:avLst/>
        </a:prstGeom>
      </xdr:spPr>
    </xdr:pic>
    <xdr:clientData/>
  </xdr:twoCellAnchor>
  <xdr:twoCellAnchor editAs="oneCell">
    <xdr:from>
      <xdr:col>14</xdr:col>
      <xdr:colOff>433294</xdr:colOff>
      <xdr:row>87</xdr:row>
      <xdr:rowOff>22413</xdr:rowOff>
    </xdr:from>
    <xdr:to>
      <xdr:col>15</xdr:col>
      <xdr:colOff>177220</xdr:colOff>
      <xdr:row>90</xdr:row>
      <xdr:rowOff>141943</xdr:rowOff>
    </xdr:to>
    <xdr:pic>
      <xdr:nvPicPr>
        <xdr:cNvPr id="18" name="Рисунок 17" descr="Крекеры-с луком и сметаной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058588" y="16061766"/>
          <a:ext cx="358689" cy="657411"/>
        </a:xfrm>
        <a:prstGeom prst="rect">
          <a:avLst/>
        </a:prstGeom>
      </xdr:spPr>
    </xdr:pic>
    <xdr:clientData/>
  </xdr:twoCellAnchor>
  <xdr:twoCellAnchor editAs="oneCell">
    <xdr:from>
      <xdr:col>14</xdr:col>
      <xdr:colOff>253999</xdr:colOff>
      <xdr:row>93</xdr:row>
      <xdr:rowOff>44824</xdr:rowOff>
    </xdr:from>
    <xdr:to>
      <xdr:col>15</xdr:col>
      <xdr:colOff>371354</xdr:colOff>
      <xdr:row>96</xdr:row>
      <xdr:rowOff>175544</xdr:rowOff>
    </xdr:to>
    <xdr:pic>
      <xdr:nvPicPr>
        <xdr:cNvPr id="19" name="Рисунок 18" descr="Льняной десерт с медом-3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2879293" y="17003059"/>
          <a:ext cx="732118" cy="698485"/>
        </a:xfrm>
        <a:prstGeom prst="rect">
          <a:avLst/>
        </a:prstGeom>
      </xdr:spPr>
    </xdr:pic>
    <xdr:clientData/>
  </xdr:twoCellAnchor>
  <xdr:twoCellAnchor editAs="oneCell">
    <xdr:from>
      <xdr:col>14</xdr:col>
      <xdr:colOff>97118</xdr:colOff>
      <xdr:row>102</xdr:row>
      <xdr:rowOff>186763</xdr:rowOff>
    </xdr:from>
    <xdr:to>
      <xdr:col>15</xdr:col>
      <xdr:colOff>607987</xdr:colOff>
      <xdr:row>107</xdr:row>
      <xdr:rowOff>97116</xdr:rowOff>
    </xdr:to>
    <xdr:pic>
      <xdr:nvPicPr>
        <xdr:cNvPr id="20" name="Рисунок 19" descr="_DSC5205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722412" y="18908057"/>
          <a:ext cx="1125632" cy="881529"/>
        </a:xfrm>
        <a:prstGeom prst="rect">
          <a:avLst/>
        </a:prstGeom>
      </xdr:spPr>
    </xdr:pic>
    <xdr:clientData/>
  </xdr:twoCellAnchor>
  <xdr:twoCellAnchor editAs="oneCell">
    <xdr:from>
      <xdr:col>14</xdr:col>
      <xdr:colOff>97118</xdr:colOff>
      <xdr:row>118</xdr:row>
      <xdr:rowOff>74706</xdr:rowOff>
    </xdr:from>
    <xdr:to>
      <xdr:col>15</xdr:col>
      <xdr:colOff>595473</xdr:colOff>
      <xdr:row>121</xdr:row>
      <xdr:rowOff>74749</xdr:rowOff>
    </xdr:to>
    <xdr:pic>
      <xdr:nvPicPr>
        <xdr:cNvPr id="21" name="Рисунок 20" descr="IMG_20181214_110914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2722412" y="21911235"/>
          <a:ext cx="1113118" cy="5827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179295</xdr:colOff>
      <xdr:row>129</xdr:row>
      <xdr:rowOff>14942</xdr:rowOff>
    </xdr:from>
    <xdr:to>
      <xdr:col>15</xdr:col>
      <xdr:colOff>496160</xdr:colOff>
      <xdr:row>133</xdr:row>
      <xdr:rowOff>134470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2804589" y="24032883"/>
          <a:ext cx="931628" cy="8367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321236</xdr:colOff>
      <xdr:row>57</xdr:row>
      <xdr:rowOff>4118</xdr:rowOff>
    </xdr:from>
    <xdr:to>
      <xdr:col>15</xdr:col>
      <xdr:colOff>326532</xdr:colOff>
      <xdr:row>59</xdr:row>
      <xdr:rowOff>140658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2946530" y="10231353"/>
          <a:ext cx="620059" cy="4951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90950</xdr:colOff>
      <xdr:row>34</xdr:row>
      <xdr:rowOff>103909</xdr:rowOff>
    </xdr:from>
    <xdr:to>
      <xdr:col>15</xdr:col>
      <xdr:colOff>598044</xdr:colOff>
      <xdr:row>40</xdr:row>
      <xdr:rowOff>34635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2871768" y="7897091"/>
          <a:ext cx="1125931" cy="13739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126999</xdr:colOff>
      <xdr:row>38</xdr:row>
      <xdr:rowOff>150837</xdr:rowOff>
    </xdr:from>
    <xdr:to>
      <xdr:col>15</xdr:col>
      <xdr:colOff>574962</xdr:colOff>
      <xdr:row>44</xdr:row>
      <xdr:rowOff>34635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2907817" y="8960019"/>
          <a:ext cx="1066800" cy="10614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P158"/>
  <sheetViews>
    <sheetView tabSelected="1" view="pageBreakPreview" zoomScale="55" zoomScaleSheetLayoutView="55" workbookViewId="0">
      <selection activeCell="P9" sqref="P9"/>
    </sheetView>
  </sheetViews>
  <sheetFormatPr defaultColWidth="9.21875" defaultRowHeight="13.8"/>
  <cols>
    <col min="1" max="1" width="5.21875" style="1" customWidth="1"/>
    <col min="2" max="2" width="16.44140625" style="1" customWidth="1"/>
    <col min="3" max="3" width="61.77734375" style="1" customWidth="1"/>
    <col min="4" max="4" width="10.77734375" style="14" customWidth="1"/>
    <col min="5" max="5" width="9.21875" style="4" customWidth="1"/>
    <col min="6" max="8" width="10.77734375" style="25" customWidth="1"/>
    <col min="9" max="9" width="13.44140625" style="11" customWidth="1"/>
    <col min="10" max="10" width="12.5546875" style="11" customWidth="1"/>
    <col min="11" max="11" width="10.5546875" style="1" customWidth="1"/>
    <col min="12" max="13" width="10.5546875" style="1" hidden="1" customWidth="1"/>
    <col min="14" max="14" width="10.5546875" style="1" customWidth="1"/>
    <col min="15" max="16384" width="9.21875" style="1"/>
  </cols>
  <sheetData>
    <row r="1" spans="1:68" ht="8.5500000000000007" customHeight="1">
      <c r="B1" s="95"/>
      <c r="C1" s="95"/>
      <c r="D1" s="111"/>
      <c r="E1" s="112"/>
      <c r="F1" s="113"/>
      <c r="G1" s="113"/>
      <c r="H1" s="136"/>
      <c r="I1" s="369" t="s">
        <v>137</v>
      </c>
      <c r="J1" s="370"/>
      <c r="K1" s="370"/>
      <c r="L1" s="370"/>
      <c r="M1" s="370"/>
      <c r="N1" s="371"/>
      <c r="O1" s="128"/>
      <c r="P1" s="95"/>
    </row>
    <row r="2" spans="1:68" ht="15" customHeight="1">
      <c r="A2" s="61"/>
      <c r="B2" s="114"/>
      <c r="C2" s="360" t="s">
        <v>25</v>
      </c>
      <c r="D2" s="360"/>
      <c r="E2" s="360"/>
      <c r="F2" s="360"/>
      <c r="G2" s="360"/>
      <c r="H2" s="361"/>
      <c r="I2" s="372"/>
      <c r="J2" s="373"/>
      <c r="K2" s="373"/>
      <c r="L2" s="373"/>
      <c r="M2" s="373"/>
      <c r="N2" s="374"/>
      <c r="O2" s="128"/>
      <c r="P2" s="95"/>
    </row>
    <row r="3" spans="1:68" ht="9.75" customHeight="1">
      <c r="A3" s="3"/>
      <c r="B3" s="115"/>
      <c r="C3" s="115"/>
      <c r="D3" s="116"/>
      <c r="E3" s="112"/>
      <c r="F3" s="113"/>
      <c r="G3" s="113"/>
      <c r="H3" s="136"/>
      <c r="I3" s="372"/>
      <c r="J3" s="373"/>
      <c r="K3" s="373"/>
      <c r="L3" s="373"/>
      <c r="M3" s="373"/>
      <c r="N3" s="374"/>
      <c r="O3" s="128"/>
      <c r="P3" s="95"/>
    </row>
    <row r="4" spans="1:68" ht="20.25" customHeight="1">
      <c r="B4" s="95"/>
      <c r="C4" s="117" t="s">
        <v>129</v>
      </c>
      <c r="D4" s="111"/>
      <c r="E4" s="118"/>
      <c r="F4" s="119"/>
      <c r="G4" s="113"/>
      <c r="H4" s="136"/>
      <c r="I4" s="372"/>
      <c r="J4" s="373"/>
      <c r="K4" s="373"/>
      <c r="L4" s="373"/>
      <c r="M4" s="373"/>
      <c r="N4" s="374"/>
      <c r="O4" s="128"/>
      <c r="P4" s="95"/>
    </row>
    <row r="5" spans="1:68">
      <c r="A5" s="79"/>
      <c r="B5" s="95"/>
      <c r="C5" s="120" t="s">
        <v>139</v>
      </c>
      <c r="D5" s="111"/>
      <c r="E5" s="112"/>
      <c r="F5" s="119"/>
      <c r="G5" s="113"/>
      <c r="H5" s="136"/>
      <c r="I5" s="372"/>
      <c r="J5" s="373"/>
      <c r="K5" s="373"/>
      <c r="L5" s="373"/>
      <c r="M5" s="373"/>
      <c r="N5" s="374"/>
      <c r="O5" s="128"/>
      <c r="P5" s="95"/>
    </row>
    <row r="6" spans="1:68" ht="14.55" customHeight="1" thickBot="1">
      <c r="A6" s="128"/>
      <c r="B6" s="95"/>
      <c r="C6" s="120" t="s">
        <v>143</v>
      </c>
      <c r="D6" s="111"/>
      <c r="E6" s="112"/>
      <c r="F6" s="119"/>
      <c r="G6" s="113"/>
      <c r="H6" s="136"/>
      <c r="I6" s="375"/>
      <c r="J6" s="376"/>
      <c r="K6" s="376"/>
      <c r="L6" s="376"/>
      <c r="M6" s="376"/>
      <c r="N6" s="377"/>
      <c r="O6" s="128"/>
      <c r="P6" s="95"/>
    </row>
    <row r="7" spans="1:68" ht="19.05" customHeight="1">
      <c r="A7" s="128"/>
      <c r="B7" s="95"/>
      <c r="C7" s="121" t="s">
        <v>147</v>
      </c>
      <c r="D7" s="111"/>
      <c r="E7" s="112"/>
      <c r="F7" s="119"/>
      <c r="G7" s="113"/>
      <c r="H7" s="113"/>
      <c r="I7" s="137"/>
      <c r="J7" s="138"/>
      <c r="K7" s="138"/>
      <c r="L7" s="137"/>
      <c r="M7" s="137"/>
      <c r="N7" s="137"/>
      <c r="O7" s="95"/>
      <c r="P7" s="95"/>
    </row>
    <row r="8" spans="1:68" ht="17.399999999999999">
      <c r="A8" s="128"/>
      <c r="B8" s="95"/>
      <c r="C8" s="366" t="s">
        <v>165</v>
      </c>
      <c r="D8" s="366"/>
      <c r="E8" s="366"/>
      <c r="F8" s="367"/>
      <c r="G8" s="367"/>
      <c r="H8" s="129"/>
      <c r="I8" s="133"/>
      <c r="J8" s="134" t="s">
        <v>134</v>
      </c>
      <c r="K8" s="135"/>
      <c r="L8" s="79"/>
      <c r="M8" s="130"/>
      <c r="N8" s="123"/>
      <c r="O8" s="95"/>
      <c r="P8" s="95"/>
    </row>
    <row r="9" spans="1:68" ht="47.25" customHeight="1" thickBot="1">
      <c r="B9" s="123"/>
      <c r="C9" s="362" t="s">
        <v>141</v>
      </c>
      <c r="D9" s="362"/>
      <c r="E9" s="363"/>
      <c r="F9" s="365" t="s">
        <v>145</v>
      </c>
      <c r="G9" s="365"/>
      <c r="H9" s="365"/>
      <c r="I9" s="131" t="s">
        <v>146</v>
      </c>
      <c r="J9" s="132" t="s">
        <v>144</v>
      </c>
      <c r="K9" s="357" t="s">
        <v>54</v>
      </c>
      <c r="L9" s="357"/>
      <c r="M9" s="357"/>
      <c r="N9" s="357"/>
      <c r="O9" s="128"/>
      <c r="P9" s="254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</row>
    <row r="10" spans="1:68" s="54" customFormat="1" ht="18" customHeight="1">
      <c r="A10" s="338" t="s">
        <v>22</v>
      </c>
      <c r="B10" s="340" t="s">
        <v>138</v>
      </c>
      <c r="C10" s="364" t="s">
        <v>20</v>
      </c>
      <c r="D10" s="368" t="s">
        <v>21</v>
      </c>
      <c r="E10" s="358" t="s">
        <v>26</v>
      </c>
      <c r="F10" s="124">
        <v>1</v>
      </c>
      <c r="G10" s="124">
        <v>2</v>
      </c>
      <c r="H10" s="124">
        <v>3</v>
      </c>
      <c r="I10" s="359" t="s">
        <v>56</v>
      </c>
      <c r="J10" s="378" t="s">
        <v>83</v>
      </c>
      <c r="K10" s="340" t="s">
        <v>135</v>
      </c>
      <c r="L10" s="125"/>
      <c r="M10" s="126"/>
      <c r="N10" s="340" t="s">
        <v>84</v>
      </c>
      <c r="O10" s="122"/>
      <c r="P10" s="255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56"/>
      <c r="BJ10" s="256"/>
      <c r="BK10" s="256"/>
      <c r="BL10" s="256"/>
      <c r="BM10" s="256"/>
      <c r="BN10" s="256"/>
      <c r="BO10" s="256"/>
      <c r="BP10" s="256"/>
    </row>
    <row r="11" spans="1:68" s="55" customFormat="1" ht="47.25" customHeight="1" thickBot="1">
      <c r="A11" s="339"/>
      <c r="B11" s="340"/>
      <c r="C11" s="364"/>
      <c r="D11" s="368"/>
      <c r="E11" s="358"/>
      <c r="F11" s="127" t="s">
        <v>132</v>
      </c>
      <c r="G11" s="127" t="s">
        <v>133</v>
      </c>
      <c r="H11" s="127" t="s">
        <v>82</v>
      </c>
      <c r="I11" s="359"/>
      <c r="J11" s="378"/>
      <c r="K11" s="340"/>
      <c r="L11" s="125"/>
      <c r="M11" s="126"/>
      <c r="N11" s="340"/>
      <c r="O11" s="122"/>
      <c r="P11" s="255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6"/>
      <c r="BN11" s="256"/>
      <c r="BO11" s="256"/>
      <c r="BP11" s="256"/>
    </row>
    <row r="12" spans="1:68" ht="25.05" customHeight="1" thickBot="1">
      <c r="A12" s="257" t="s">
        <v>3</v>
      </c>
      <c r="B12" s="167"/>
      <c r="C12" s="347" t="s">
        <v>37</v>
      </c>
      <c r="D12" s="348"/>
      <c r="E12" s="348"/>
      <c r="F12" s="348"/>
      <c r="G12" s="348"/>
      <c r="H12" s="348"/>
      <c r="I12" s="348"/>
      <c r="J12" s="349"/>
      <c r="K12" s="185"/>
      <c r="L12" s="186"/>
      <c r="M12" s="187"/>
      <c r="N12" s="185"/>
      <c r="O12" s="169"/>
      <c r="P12" s="93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t="15.75" customHeight="1">
      <c r="A13" s="258" t="s">
        <v>4</v>
      </c>
      <c r="B13" s="259">
        <v>4600206000123</v>
      </c>
      <c r="C13" s="149" t="s">
        <v>0</v>
      </c>
      <c r="D13" s="150">
        <v>12</v>
      </c>
      <c r="E13" s="151">
        <v>0.1</v>
      </c>
      <c r="F13" s="26">
        <v>465</v>
      </c>
      <c r="G13" s="26">
        <v>424</v>
      </c>
      <c r="H13" s="26">
        <v>382</v>
      </c>
      <c r="I13" s="12">
        <v>653</v>
      </c>
      <c r="J13" s="12">
        <v>550</v>
      </c>
      <c r="K13" s="153"/>
      <c r="L13" s="154">
        <f>IF($K$8=1,F13*K13*D13,IF($K$8=2,K13*G13*D13,IF($K$8=3,K13*H13*D13,0)))</f>
        <v>0</v>
      </c>
      <c r="M13" s="154">
        <f>IF($K$8=1,F13*N13,IF($K$8=2,N13*G13,IF($K$8=3,N13*H13,0)))</f>
        <v>0</v>
      </c>
      <c r="N13" s="153"/>
      <c r="O13" s="174"/>
      <c r="P13" s="101"/>
    </row>
    <row r="14" spans="1:68" ht="15.75" customHeight="1">
      <c r="A14" s="260" t="s">
        <v>5</v>
      </c>
      <c r="B14" s="145">
        <v>4600206000024</v>
      </c>
      <c r="C14" s="156" t="s">
        <v>1</v>
      </c>
      <c r="D14" s="15">
        <v>25</v>
      </c>
      <c r="E14" s="6">
        <v>0.1</v>
      </c>
      <c r="F14" s="26">
        <v>264</v>
      </c>
      <c r="G14" s="26">
        <v>240</v>
      </c>
      <c r="H14" s="26">
        <v>216</v>
      </c>
      <c r="I14" s="12">
        <v>370</v>
      </c>
      <c r="J14" s="12">
        <v>313</v>
      </c>
      <c r="K14" s="42"/>
      <c r="L14" s="58">
        <f>IF($K$8=1,F14*K14*D14,IF($K$8=2,K14*G14*D14,IF($K$8=3,K14*H14*D14,0)))</f>
        <v>0</v>
      </c>
      <c r="M14" s="58">
        <f>IF($K$8=1,F14*N14,IF($K$8=2,N14*G14,IF($K$8=3,N14*H14,0)))</f>
        <v>0</v>
      </c>
      <c r="N14" s="42"/>
      <c r="O14" s="63"/>
      <c r="P14" s="157"/>
    </row>
    <row r="15" spans="1:68" ht="15.75" customHeight="1" thickBot="1">
      <c r="A15" s="261" t="s">
        <v>6</v>
      </c>
      <c r="B15" s="262">
        <v>4612746210245</v>
      </c>
      <c r="C15" s="160" t="s">
        <v>2</v>
      </c>
      <c r="D15" s="161">
        <v>12</v>
      </c>
      <c r="E15" s="162">
        <v>0.1</v>
      </c>
      <c r="F15" s="26">
        <v>220</v>
      </c>
      <c r="G15" s="26">
        <v>200</v>
      </c>
      <c r="H15" s="26">
        <v>180</v>
      </c>
      <c r="I15" s="12">
        <v>304</v>
      </c>
      <c r="J15" s="12">
        <v>258</v>
      </c>
      <c r="K15" s="164"/>
      <c r="L15" s="165">
        <f>IF($K$8=1,F15*K15*D15,IF($K$8=2,K15*G15*D15,IF($K$8=3,K15*H15*D15,0)))</f>
        <v>0</v>
      </c>
      <c r="M15" s="165">
        <f>IF($K$8=1,F15*N15,IF($K$8=2,N15*G15,IF($K$8=3,N15*H15,0)))</f>
        <v>0</v>
      </c>
      <c r="N15" s="164"/>
      <c r="O15" s="166"/>
      <c r="P15" s="189"/>
    </row>
    <row r="16" spans="1:68" ht="25.05" customHeight="1">
      <c r="A16" s="46" t="s">
        <v>7</v>
      </c>
      <c r="B16" s="57"/>
      <c r="C16" s="352" t="s">
        <v>36</v>
      </c>
      <c r="D16" s="342"/>
      <c r="E16" s="342"/>
      <c r="F16" s="342"/>
      <c r="G16" s="342"/>
      <c r="H16" s="342"/>
      <c r="I16" s="342"/>
      <c r="J16" s="353"/>
      <c r="K16" s="252"/>
      <c r="L16" s="60"/>
      <c r="M16" s="148"/>
      <c r="N16" s="188"/>
      <c r="O16" s="93"/>
      <c r="P16" s="93"/>
    </row>
    <row r="17" spans="1:16" ht="20.100000000000001" customHeight="1" thickBot="1">
      <c r="A17" s="265" t="s">
        <v>8</v>
      </c>
      <c r="B17" s="265"/>
      <c r="C17" s="354" t="s">
        <v>52</v>
      </c>
      <c r="D17" s="355"/>
      <c r="E17" s="355"/>
      <c r="F17" s="355"/>
      <c r="G17" s="355"/>
      <c r="H17" s="355"/>
      <c r="I17" s="355"/>
      <c r="J17" s="356"/>
      <c r="K17" s="253"/>
      <c r="L17" s="59"/>
      <c r="M17" s="146"/>
      <c r="N17" s="181"/>
      <c r="O17" s="92"/>
      <c r="P17" s="92"/>
    </row>
    <row r="18" spans="1:16" ht="15.75" customHeight="1">
      <c r="A18" s="258"/>
      <c r="B18" s="259">
        <v>4612746210405</v>
      </c>
      <c r="C18" s="149" t="s">
        <v>13</v>
      </c>
      <c r="D18" s="150">
        <v>12</v>
      </c>
      <c r="E18" s="151">
        <v>0.1</v>
      </c>
      <c r="F18" s="26">
        <v>620</v>
      </c>
      <c r="G18" s="26">
        <v>565</v>
      </c>
      <c r="H18" s="26">
        <v>510</v>
      </c>
      <c r="I18" s="12">
        <v>844</v>
      </c>
      <c r="J18" s="12">
        <v>717</v>
      </c>
      <c r="K18" s="153"/>
      <c r="L18" s="154">
        <f t="shared" ref="L18:L24" si="0">IF($K$8=1,F18*K18*D18,IF($K$8=2,K18*G18*D18,IF($K$8=3,K18*H18*D18,0)))</f>
        <v>0</v>
      </c>
      <c r="M18" s="154">
        <f t="shared" ref="M18:M24" si="1">IF($K$8=1,F18*N18,IF($K$8=2,N18*G18,IF($K$8=3,N18*H18,0)))</f>
        <v>0</v>
      </c>
      <c r="N18" s="219"/>
      <c r="O18" s="263"/>
      <c r="P18" s="108"/>
    </row>
    <row r="19" spans="1:16" ht="15.75" customHeight="1">
      <c r="A19" s="260"/>
      <c r="B19" s="145">
        <v>4612746210924</v>
      </c>
      <c r="C19" s="156" t="s">
        <v>34</v>
      </c>
      <c r="D19" s="15">
        <v>12</v>
      </c>
      <c r="E19" s="6">
        <v>0.1</v>
      </c>
      <c r="F19" s="26">
        <v>620</v>
      </c>
      <c r="G19" s="26">
        <v>565</v>
      </c>
      <c r="H19" s="26">
        <v>510</v>
      </c>
      <c r="I19" s="12">
        <v>844</v>
      </c>
      <c r="J19" s="12">
        <v>717</v>
      </c>
      <c r="K19" s="42"/>
      <c r="L19" s="58">
        <f t="shared" si="0"/>
        <v>0</v>
      </c>
      <c r="M19" s="58">
        <f t="shared" si="1"/>
        <v>0</v>
      </c>
      <c r="N19" s="223"/>
      <c r="O19" s="128"/>
      <c r="P19" s="103"/>
    </row>
    <row r="20" spans="1:16" ht="15.75" customHeight="1">
      <c r="A20" s="260"/>
      <c r="B20" s="145">
        <v>4612746210368</v>
      </c>
      <c r="C20" s="156" t="s">
        <v>9</v>
      </c>
      <c r="D20" s="15">
        <v>12</v>
      </c>
      <c r="E20" s="6">
        <v>0.1</v>
      </c>
      <c r="F20" s="26">
        <v>620</v>
      </c>
      <c r="G20" s="26">
        <v>565</v>
      </c>
      <c r="H20" s="26">
        <v>510</v>
      </c>
      <c r="I20" s="12">
        <v>844</v>
      </c>
      <c r="J20" s="12">
        <v>717</v>
      </c>
      <c r="K20" s="42"/>
      <c r="L20" s="58">
        <f t="shared" si="0"/>
        <v>0</v>
      </c>
      <c r="M20" s="58">
        <f t="shared" si="1"/>
        <v>0</v>
      </c>
      <c r="N20" s="223"/>
      <c r="O20" s="5"/>
      <c r="P20" s="103"/>
    </row>
    <row r="21" spans="1:16" ht="15.75" customHeight="1">
      <c r="A21" s="260"/>
      <c r="B21" s="145">
        <v>4612746210757</v>
      </c>
      <c r="C21" s="156" t="s">
        <v>29</v>
      </c>
      <c r="D21" s="15">
        <v>12</v>
      </c>
      <c r="E21" s="6">
        <v>0.1</v>
      </c>
      <c r="F21" s="26">
        <v>620</v>
      </c>
      <c r="G21" s="26">
        <v>565</v>
      </c>
      <c r="H21" s="26">
        <v>510</v>
      </c>
      <c r="I21" s="12">
        <v>844</v>
      </c>
      <c r="J21" s="12">
        <v>717</v>
      </c>
      <c r="K21" s="42"/>
      <c r="L21" s="58">
        <f t="shared" si="0"/>
        <v>0</v>
      </c>
      <c r="M21" s="58">
        <f t="shared" si="1"/>
        <v>0</v>
      </c>
      <c r="N21" s="223"/>
      <c r="O21" s="96"/>
      <c r="P21" s="158"/>
    </row>
    <row r="22" spans="1:16">
      <c r="A22" s="260"/>
      <c r="B22" s="145">
        <v>4612746210375</v>
      </c>
      <c r="C22" s="156" t="s">
        <v>10</v>
      </c>
      <c r="D22" s="15">
        <v>12</v>
      </c>
      <c r="E22" s="6">
        <v>0.1</v>
      </c>
      <c r="F22" s="26">
        <v>620</v>
      </c>
      <c r="G22" s="26">
        <v>565</v>
      </c>
      <c r="H22" s="26">
        <v>510</v>
      </c>
      <c r="I22" s="12">
        <v>844</v>
      </c>
      <c r="J22" s="12">
        <v>717</v>
      </c>
      <c r="K22" s="42"/>
      <c r="L22" s="58">
        <f t="shared" si="0"/>
        <v>0</v>
      </c>
      <c r="M22" s="58">
        <f t="shared" si="1"/>
        <v>0</v>
      </c>
      <c r="N22" s="223"/>
      <c r="O22" s="233"/>
      <c r="P22" s="158"/>
    </row>
    <row r="23" spans="1:16">
      <c r="A23" s="260"/>
      <c r="B23" s="145">
        <v>4612746210382</v>
      </c>
      <c r="C23" s="179" t="s">
        <v>11</v>
      </c>
      <c r="D23" s="15">
        <v>12</v>
      </c>
      <c r="E23" s="6">
        <v>0.1</v>
      </c>
      <c r="F23" s="26">
        <v>620</v>
      </c>
      <c r="G23" s="26">
        <v>565</v>
      </c>
      <c r="H23" s="26">
        <v>510</v>
      </c>
      <c r="I23" s="12">
        <v>844</v>
      </c>
      <c r="J23" s="12">
        <v>717</v>
      </c>
      <c r="K23" s="42"/>
      <c r="L23" s="58">
        <f t="shared" si="0"/>
        <v>0</v>
      </c>
      <c r="M23" s="58">
        <f t="shared" si="1"/>
        <v>0</v>
      </c>
      <c r="N23" s="223"/>
      <c r="O23" s="233"/>
      <c r="P23" s="158"/>
    </row>
    <row r="24" spans="1:16" ht="16.2" thickBot="1">
      <c r="A24" s="266"/>
      <c r="B24" s="262">
        <v>4612746210399</v>
      </c>
      <c r="C24" s="184" t="s">
        <v>12</v>
      </c>
      <c r="D24" s="161">
        <v>12</v>
      </c>
      <c r="E24" s="162">
        <v>0.1</v>
      </c>
      <c r="F24" s="26">
        <v>620</v>
      </c>
      <c r="G24" s="26">
        <v>565</v>
      </c>
      <c r="H24" s="26">
        <v>510</v>
      </c>
      <c r="I24" s="12">
        <v>844</v>
      </c>
      <c r="J24" s="12">
        <v>717</v>
      </c>
      <c r="K24" s="164"/>
      <c r="L24" s="165">
        <f t="shared" si="0"/>
        <v>0</v>
      </c>
      <c r="M24" s="165">
        <f t="shared" si="1"/>
        <v>0</v>
      </c>
      <c r="N24" s="241"/>
      <c r="O24" s="264"/>
      <c r="P24" s="110"/>
    </row>
    <row r="25" spans="1:16" ht="20.100000000000001" customHeight="1" thickBot="1">
      <c r="A25" s="267" t="s">
        <v>14</v>
      </c>
      <c r="B25" s="268"/>
      <c r="C25" s="350" t="s">
        <v>53</v>
      </c>
      <c r="D25" s="351"/>
      <c r="E25" s="351"/>
      <c r="F25" s="351"/>
      <c r="G25" s="351"/>
      <c r="H25" s="351"/>
      <c r="I25" s="351"/>
      <c r="J25" s="351"/>
      <c r="K25" s="182"/>
      <c r="L25" s="168"/>
      <c r="M25" s="168"/>
      <c r="N25" s="183"/>
      <c r="O25" s="169"/>
      <c r="P25" s="93"/>
    </row>
    <row r="26" spans="1:16">
      <c r="A26" s="269"/>
      <c r="B26" s="259">
        <v>4600206000130</v>
      </c>
      <c r="C26" s="312" t="s">
        <v>13</v>
      </c>
      <c r="D26" s="313">
        <v>12</v>
      </c>
      <c r="E26" s="314">
        <v>0.1</v>
      </c>
      <c r="F26" s="26">
        <v>335</v>
      </c>
      <c r="G26" s="26">
        <v>305</v>
      </c>
      <c r="H26" s="26">
        <v>275</v>
      </c>
      <c r="I26" s="12">
        <v>450</v>
      </c>
      <c r="J26" s="12">
        <v>378</v>
      </c>
      <c r="K26" s="315"/>
      <c r="L26" s="316">
        <f t="shared" ref="L26:L45" si="2">IF($K$8=1,F26*K26*D26,IF($K$8=2,K26*G26*D26,IF($K$8=3,K26*H26*D26,0)))</f>
        <v>0</v>
      </c>
      <c r="M26" s="316">
        <f t="shared" ref="M26:M45" si="3">IF($K$8=1,F26*N26,IF($K$8=2,N26*G26,IF($K$8=3,N26*H26,0)))</f>
        <v>0</v>
      </c>
      <c r="N26" s="315"/>
      <c r="O26" s="317"/>
      <c r="P26" s="318"/>
    </row>
    <row r="27" spans="1:16">
      <c r="A27" s="271"/>
      <c r="B27" s="145">
        <v>4612746210917</v>
      </c>
      <c r="C27" s="319" t="s">
        <v>34</v>
      </c>
      <c r="D27" s="15">
        <v>12</v>
      </c>
      <c r="E27" s="6">
        <v>0.1</v>
      </c>
      <c r="F27" s="26">
        <v>335</v>
      </c>
      <c r="G27" s="26">
        <v>305</v>
      </c>
      <c r="H27" s="26">
        <v>275</v>
      </c>
      <c r="I27" s="12">
        <v>450</v>
      </c>
      <c r="J27" s="12">
        <v>378</v>
      </c>
      <c r="K27" s="42"/>
      <c r="L27" s="58">
        <f t="shared" si="2"/>
        <v>0</v>
      </c>
      <c r="M27" s="58">
        <f t="shared" si="3"/>
        <v>0</v>
      </c>
      <c r="N27" s="42"/>
      <c r="O27" s="109"/>
      <c r="P27" s="85"/>
    </row>
    <row r="28" spans="1:16" ht="15.6">
      <c r="A28" s="273"/>
      <c r="B28" s="145">
        <v>4600206000116</v>
      </c>
      <c r="C28" s="319" t="s">
        <v>9</v>
      </c>
      <c r="D28" s="15">
        <v>12</v>
      </c>
      <c r="E28" s="6">
        <v>0.1</v>
      </c>
      <c r="F28" s="26">
        <v>335</v>
      </c>
      <c r="G28" s="26">
        <v>305</v>
      </c>
      <c r="H28" s="26">
        <v>275</v>
      </c>
      <c r="I28" s="12">
        <v>450</v>
      </c>
      <c r="J28" s="12">
        <v>378</v>
      </c>
      <c r="K28" s="42"/>
      <c r="L28" s="58">
        <f t="shared" si="2"/>
        <v>0</v>
      </c>
      <c r="M28" s="58">
        <f t="shared" si="3"/>
        <v>0</v>
      </c>
      <c r="N28" s="42"/>
      <c r="O28" s="109"/>
      <c r="P28" s="85"/>
    </row>
    <row r="29" spans="1:16">
      <c r="A29" s="271"/>
      <c r="B29" s="145">
        <v>4612746210740</v>
      </c>
      <c r="C29" s="319" t="s">
        <v>29</v>
      </c>
      <c r="D29" s="15">
        <v>12</v>
      </c>
      <c r="E29" s="6">
        <v>0.1</v>
      </c>
      <c r="F29" s="26">
        <v>335</v>
      </c>
      <c r="G29" s="26">
        <v>305</v>
      </c>
      <c r="H29" s="26">
        <v>275</v>
      </c>
      <c r="I29" s="12">
        <v>450</v>
      </c>
      <c r="J29" s="12">
        <v>378</v>
      </c>
      <c r="K29" s="42"/>
      <c r="L29" s="58">
        <f t="shared" si="2"/>
        <v>0</v>
      </c>
      <c r="M29" s="58">
        <f t="shared" si="3"/>
        <v>0</v>
      </c>
      <c r="N29" s="42"/>
      <c r="O29" s="109"/>
      <c r="P29" s="85"/>
    </row>
    <row r="30" spans="1:16">
      <c r="A30" s="271"/>
      <c r="B30" s="145">
        <v>4612746210412</v>
      </c>
      <c r="C30" s="319" t="s">
        <v>10</v>
      </c>
      <c r="D30" s="15">
        <v>12</v>
      </c>
      <c r="E30" s="6">
        <v>0.1</v>
      </c>
      <c r="F30" s="26">
        <v>335</v>
      </c>
      <c r="G30" s="26">
        <v>305</v>
      </c>
      <c r="H30" s="26">
        <v>275</v>
      </c>
      <c r="I30" s="12">
        <v>450</v>
      </c>
      <c r="J30" s="12">
        <v>378</v>
      </c>
      <c r="K30" s="42"/>
      <c r="L30" s="58">
        <f t="shared" si="2"/>
        <v>0</v>
      </c>
      <c r="M30" s="58">
        <f t="shared" si="3"/>
        <v>0</v>
      </c>
      <c r="N30" s="42"/>
      <c r="O30" s="109"/>
      <c r="P30" s="85"/>
    </row>
    <row r="31" spans="1:16">
      <c r="A31" s="271"/>
      <c r="B31" s="145">
        <v>4600206000031</v>
      </c>
      <c r="C31" s="320" t="s">
        <v>11</v>
      </c>
      <c r="D31" s="15">
        <v>12</v>
      </c>
      <c r="E31" s="6">
        <v>0.1</v>
      </c>
      <c r="F31" s="26">
        <v>335</v>
      </c>
      <c r="G31" s="26">
        <v>305</v>
      </c>
      <c r="H31" s="26">
        <v>275</v>
      </c>
      <c r="I31" s="12">
        <v>450</v>
      </c>
      <c r="J31" s="12">
        <v>378</v>
      </c>
      <c r="K31" s="42"/>
      <c r="L31" s="58">
        <f t="shared" si="2"/>
        <v>0</v>
      </c>
      <c r="M31" s="58">
        <f t="shared" si="3"/>
        <v>0</v>
      </c>
      <c r="N31" s="42"/>
      <c r="O31" s="109"/>
      <c r="P31" s="85"/>
    </row>
    <row r="32" spans="1:16">
      <c r="A32" s="271"/>
      <c r="B32" s="145">
        <v>4600206000017</v>
      </c>
      <c r="C32" s="321" t="s">
        <v>12</v>
      </c>
      <c r="D32" s="15">
        <v>12</v>
      </c>
      <c r="E32" s="6">
        <v>0.1</v>
      </c>
      <c r="F32" s="26">
        <v>335</v>
      </c>
      <c r="G32" s="26">
        <v>305</v>
      </c>
      <c r="H32" s="26">
        <v>275</v>
      </c>
      <c r="I32" s="12">
        <v>450</v>
      </c>
      <c r="J32" s="12">
        <v>378</v>
      </c>
      <c r="K32" s="107"/>
      <c r="L32" s="58">
        <f t="shared" si="2"/>
        <v>0</v>
      </c>
      <c r="M32" s="58">
        <f t="shared" si="3"/>
        <v>0</v>
      </c>
      <c r="N32" s="42"/>
      <c r="O32" s="109"/>
      <c r="P32" s="85"/>
    </row>
    <row r="33" spans="1:16" ht="27.6">
      <c r="A33" s="271" t="s">
        <v>28</v>
      </c>
      <c r="B33" s="145">
        <v>4612746210948</v>
      </c>
      <c r="C33" s="322" t="s">
        <v>49</v>
      </c>
      <c r="D33" s="15">
        <v>12</v>
      </c>
      <c r="E33" s="6">
        <v>0.2</v>
      </c>
      <c r="F33" s="26">
        <v>640</v>
      </c>
      <c r="G33" s="26">
        <v>590</v>
      </c>
      <c r="H33" s="26">
        <v>540</v>
      </c>
      <c r="I33" s="12">
        <v>953</v>
      </c>
      <c r="J33" s="12">
        <v>810</v>
      </c>
      <c r="K33" s="135"/>
      <c r="L33" s="73">
        <f t="shared" si="2"/>
        <v>0</v>
      </c>
      <c r="M33" s="58">
        <f t="shared" si="3"/>
        <v>0</v>
      </c>
      <c r="N33" s="42"/>
      <c r="O33" s="109"/>
      <c r="P33" s="85"/>
    </row>
    <row r="34" spans="1:16" ht="16.2" thickBot="1">
      <c r="A34" s="274" t="s">
        <v>51</v>
      </c>
      <c r="B34" s="262">
        <v>4612746210443</v>
      </c>
      <c r="C34" s="323" t="s">
        <v>50</v>
      </c>
      <c r="D34" s="324">
        <v>10</v>
      </c>
      <c r="E34" s="325">
        <v>0.2</v>
      </c>
      <c r="F34" s="26">
        <v>800</v>
      </c>
      <c r="G34" s="26">
        <v>750</v>
      </c>
      <c r="H34" s="26">
        <v>704</v>
      </c>
      <c r="I34" s="12">
        <v>1200</v>
      </c>
      <c r="J34" s="12">
        <v>1000</v>
      </c>
      <c r="K34" s="310"/>
      <c r="L34" s="326">
        <f t="shared" si="2"/>
        <v>0</v>
      </c>
      <c r="M34" s="326">
        <f t="shared" si="3"/>
        <v>0</v>
      </c>
      <c r="N34" s="327"/>
      <c r="O34" s="328"/>
      <c r="P34" s="69"/>
    </row>
    <row r="35" spans="1:16" ht="36.450000000000003" customHeight="1" thickBot="1">
      <c r="A35" s="303"/>
      <c r="B35" s="304"/>
      <c r="C35" s="387" t="s">
        <v>154</v>
      </c>
      <c r="D35" s="387"/>
      <c r="E35" s="387"/>
      <c r="F35" s="387"/>
      <c r="G35" s="387"/>
      <c r="H35" s="387"/>
      <c r="I35" s="388"/>
      <c r="J35" s="330"/>
      <c r="K35" s="311"/>
      <c r="L35" s="311"/>
      <c r="M35" s="311"/>
      <c r="N35" s="148"/>
      <c r="O35" s="331"/>
      <c r="P35" s="77"/>
    </row>
    <row r="36" spans="1:16" ht="15" thickBot="1">
      <c r="A36" s="329"/>
      <c r="B36" s="337" t="s">
        <v>155</v>
      </c>
      <c r="C36" s="309" t="s">
        <v>13</v>
      </c>
      <c r="D36" s="15">
        <v>12</v>
      </c>
      <c r="E36" s="6">
        <v>0.2</v>
      </c>
      <c r="F36" s="26">
        <v>260</v>
      </c>
      <c r="G36" s="26">
        <v>238</v>
      </c>
      <c r="H36" s="26">
        <v>215</v>
      </c>
      <c r="I36" s="12">
        <v>352</v>
      </c>
      <c r="J36" s="12">
        <v>299</v>
      </c>
      <c r="K36" s="43"/>
      <c r="L36" s="73">
        <f t="shared" si="2"/>
        <v>0</v>
      </c>
      <c r="M36" s="316">
        <f t="shared" si="3"/>
        <v>0</v>
      </c>
      <c r="N36" s="42"/>
      <c r="O36" s="63"/>
      <c r="P36" s="332"/>
    </row>
    <row r="37" spans="1:16" ht="15" thickBot="1">
      <c r="A37" s="329"/>
      <c r="B37" s="337" t="s">
        <v>158</v>
      </c>
      <c r="C37" s="309" t="s">
        <v>149</v>
      </c>
      <c r="D37" s="15">
        <v>12</v>
      </c>
      <c r="E37" s="6">
        <v>0.2</v>
      </c>
      <c r="F37" s="26">
        <v>260</v>
      </c>
      <c r="G37" s="26">
        <v>238</v>
      </c>
      <c r="H37" s="26">
        <v>215</v>
      </c>
      <c r="I37" s="12">
        <v>352</v>
      </c>
      <c r="J37" s="12">
        <v>299</v>
      </c>
      <c r="K37" s="43"/>
      <c r="L37" s="73">
        <f t="shared" si="2"/>
        <v>0</v>
      </c>
      <c r="M37" s="316">
        <f t="shared" si="3"/>
        <v>0</v>
      </c>
      <c r="N37" s="42"/>
      <c r="O37" s="63"/>
      <c r="P37" s="332"/>
    </row>
    <row r="38" spans="1:16" ht="15" thickBot="1">
      <c r="A38" s="329"/>
      <c r="B38" s="337" t="s">
        <v>159</v>
      </c>
      <c r="C38" s="309" t="s">
        <v>34</v>
      </c>
      <c r="D38" s="15">
        <v>12</v>
      </c>
      <c r="E38" s="6">
        <v>0.2</v>
      </c>
      <c r="F38" s="26">
        <v>260</v>
      </c>
      <c r="G38" s="26">
        <v>238</v>
      </c>
      <c r="H38" s="26">
        <v>215</v>
      </c>
      <c r="I38" s="12">
        <v>352</v>
      </c>
      <c r="J38" s="12">
        <v>299</v>
      </c>
      <c r="K38" s="43"/>
      <c r="L38" s="73">
        <f t="shared" si="2"/>
        <v>0</v>
      </c>
      <c r="M38" s="316">
        <f t="shared" si="3"/>
        <v>0</v>
      </c>
      <c r="N38" s="42"/>
      <c r="O38" s="63"/>
      <c r="P38" s="332"/>
    </row>
    <row r="39" spans="1:16" ht="15" thickBot="1">
      <c r="A39" s="329"/>
      <c r="B39" s="337" t="s">
        <v>160</v>
      </c>
      <c r="C39" s="309" t="s">
        <v>9</v>
      </c>
      <c r="D39" s="15">
        <v>12</v>
      </c>
      <c r="E39" s="6">
        <v>0.2</v>
      </c>
      <c r="F39" s="26">
        <v>260</v>
      </c>
      <c r="G39" s="26">
        <v>238</v>
      </c>
      <c r="H39" s="26">
        <v>215</v>
      </c>
      <c r="I39" s="12">
        <v>352</v>
      </c>
      <c r="J39" s="12">
        <v>299</v>
      </c>
      <c r="K39" s="43"/>
      <c r="L39" s="73">
        <f t="shared" si="2"/>
        <v>0</v>
      </c>
      <c r="M39" s="316">
        <f t="shared" si="3"/>
        <v>0</v>
      </c>
      <c r="N39" s="42"/>
      <c r="O39" s="63"/>
      <c r="P39" s="332"/>
    </row>
    <row r="40" spans="1:16" ht="15" thickBot="1">
      <c r="A40" s="329"/>
      <c r="B40" s="337" t="s">
        <v>161</v>
      </c>
      <c r="C40" s="309" t="s">
        <v>29</v>
      </c>
      <c r="D40" s="15">
        <v>12</v>
      </c>
      <c r="E40" s="6">
        <v>0.2</v>
      </c>
      <c r="F40" s="26">
        <v>260</v>
      </c>
      <c r="G40" s="26">
        <v>238</v>
      </c>
      <c r="H40" s="26">
        <v>215</v>
      </c>
      <c r="I40" s="12">
        <v>352</v>
      </c>
      <c r="J40" s="12">
        <v>299</v>
      </c>
      <c r="K40" s="43"/>
      <c r="L40" s="73">
        <f t="shared" si="2"/>
        <v>0</v>
      </c>
      <c r="M40" s="316">
        <f t="shared" si="3"/>
        <v>0</v>
      </c>
      <c r="N40" s="42"/>
      <c r="O40" s="63"/>
      <c r="P40" s="332"/>
    </row>
    <row r="41" spans="1:16" ht="15" thickBot="1">
      <c r="A41" s="329"/>
      <c r="B41" s="337" t="s">
        <v>162</v>
      </c>
      <c r="C41" s="309" t="s">
        <v>150</v>
      </c>
      <c r="D41" s="15">
        <v>12</v>
      </c>
      <c r="E41" s="6">
        <v>0.2</v>
      </c>
      <c r="F41" s="26">
        <v>260</v>
      </c>
      <c r="G41" s="26">
        <v>238</v>
      </c>
      <c r="H41" s="26">
        <v>215</v>
      </c>
      <c r="I41" s="12">
        <v>352</v>
      </c>
      <c r="J41" s="12">
        <v>299</v>
      </c>
      <c r="K41" s="43"/>
      <c r="L41" s="73">
        <f t="shared" si="2"/>
        <v>0</v>
      </c>
      <c r="M41" s="316">
        <f t="shared" si="3"/>
        <v>0</v>
      </c>
      <c r="N41" s="42"/>
      <c r="O41" s="63"/>
      <c r="P41" s="332"/>
    </row>
    <row r="42" spans="1:16" ht="15" thickBot="1">
      <c r="A42" s="329"/>
      <c r="B42" s="337" t="s">
        <v>163</v>
      </c>
      <c r="C42" s="309" t="s">
        <v>151</v>
      </c>
      <c r="D42" s="15">
        <v>12</v>
      </c>
      <c r="E42" s="6">
        <v>0.2</v>
      </c>
      <c r="F42" s="26">
        <v>260</v>
      </c>
      <c r="G42" s="26">
        <v>238</v>
      </c>
      <c r="H42" s="26">
        <v>215</v>
      </c>
      <c r="I42" s="12">
        <v>352</v>
      </c>
      <c r="J42" s="12">
        <v>299</v>
      </c>
      <c r="K42" s="43"/>
      <c r="L42" s="73">
        <f t="shared" si="2"/>
        <v>0</v>
      </c>
      <c r="M42" s="316">
        <f t="shared" si="3"/>
        <v>0</v>
      </c>
      <c r="N42" s="42"/>
      <c r="O42" s="63"/>
      <c r="P42" s="332"/>
    </row>
    <row r="43" spans="1:16" ht="15" thickBot="1">
      <c r="A43" s="329"/>
      <c r="B43" s="337" t="s">
        <v>164</v>
      </c>
      <c r="C43" s="309" t="s">
        <v>12</v>
      </c>
      <c r="D43" s="15">
        <v>12</v>
      </c>
      <c r="E43" s="6">
        <v>0.2</v>
      </c>
      <c r="F43" s="26">
        <v>260</v>
      </c>
      <c r="G43" s="26">
        <v>238</v>
      </c>
      <c r="H43" s="26">
        <v>215</v>
      </c>
      <c r="I43" s="12">
        <v>352</v>
      </c>
      <c r="J43" s="12">
        <v>299</v>
      </c>
      <c r="K43" s="43"/>
      <c r="L43" s="73">
        <f t="shared" si="2"/>
        <v>0</v>
      </c>
      <c r="M43" s="316">
        <f t="shared" si="3"/>
        <v>0</v>
      </c>
      <c r="N43" s="42"/>
      <c r="O43" s="63"/>
      <c r="P43" s="332"/>
    </row>
    <row r="44" spans="1:16" ht="15" thickBot="1">
      <c r="A44" s="329"/>
      <c r="B44" s="337" t="s">
        <v>156</v>
      </c>
      <c r="C44" s="309" t="s">
        <v>152</v>
      </c>
      <c r="D44" s="15">
        <v>12</v>
      </c>
      <c r="E44" s="6">
        <v>0.2</v>
      </c>
      <c r="F44" s="26">
        <v>265</v>
      </c>
      <c r="G44" s="26">
        <v>243</v>
      </c>
      <c r="H44" s="26">
        <v>220</v>
      </c>
      <c r="I44" s="12">
        <v>357</v>
      </c>
      <c r="J44" s="12">
        <v>304</v>
      </c>
      <c r="K44" s="43"/>
      <c r="L44" s="73">
        <f t="shared" si="2"/>
        <v>0</v>
      </c>
      <c r="M44" s="316">
        <f t="shared" si="3"/>
        <v>0</v>
      </c>
      <c r="N44" s="42"/>
      <c r="O44" s="63"/>
      <c r="P44" s="332"/>
    </row>
    <row r="45" spans="1:16" ht="15" thickBot="1">
      <c r="A45" s="329"/>
      <c r="B45" s="337" t="s">
        <v>157</v>
      </c>
      <c r="C45" s="309" t="s">
        <v>153</v>
      </c>
      <c r="D45" s="15">
        <v>12</v>
      </c>
      <c r="E45" s="6">
        <v>0.2</v>
      </c>
      <c r="F45" s="26">
        <v>265</v>
      </c>
      <c r="G45" s="26">
        <v>243</v>
      </c>
      <c r="H45" s="26">
        <v>220</v>
      </c>
      <c r="I45" s="12">
        <v>357</v>
      </c>
      <c r="J45" s="12">
        <v>304</v>
      </c>
      <c r="K45" s="43"/>
      <c r="L45" s="73">
        <f t="shared" si="2"/>
        <v>0</v>
      </c>
      <c r="M45" s="316">
        <f t="shared" si="3"/>
        <v>0</v>
      </c>
      <c r="N45" s="42"/>
      <c r="O45" s="333"/>
      <c r="P45" s="334"/>
    </row>
    <row r="46" spans="1:16" ht="25.05" customHeight="1">
      <c r="A46" s="329" t="s">
        <v>16</v>
      </c>
      <c r="B46" s="36"/>
      <c r="C46" s="341" t="s">
        <v>35</v>
      </c>
      <c r="D46" s="342"/>
      <c r="E46" s="342"/>
      <c r="F46" s="342"/>
      <c r="G46" s="342"/>
      <c r="H46" s="342"/>
      <c r="I46" s="342"/>
      <c r="J46" s="343"/>
      <c r="K46" s="167"/>
      <c r="L46" s="148"/>
      <c r="M46" s="148"/>
      <c r="N46" s="144"/>
      <c r="O46" s="97"/>
      <c r="P46" s="93"/>
    </row>
    <row r="47" spans="1:16" ht="20.100000000000001" customHeight="1" thickBot="1">
      <c r="A47" s="276" t="s">
        <v>15</v>
      </c>
      <c r="B47" s="277"/>
      <c r="C47" s="344" t="s">
        <v>85</v>
      </c>
      <c r="D47" s="345"/>
      <c r="E47" s="345"/>
      <c r="F47" s="345"/>
      <c r="G47" s="345"/>
      <c r="H47" s="345"/>
      <c r="I47" s="345"/>
      <c r="J47" s="346"/>
      <c r="K47" s="176"/>
      <c r="L47" s="59"/>
      <c r="M47" s="146"/>
      <c r="N47" s="123"/>
      <c r="O47" s="123"/>
      <c r="P47" s="92"/>
    </row>
    <row r="48" spans="1:16">
      <c r="A48" s="149"/>
      <c r="B48" s="270">
        <v>4612746210016</v>
      </c>
      <c r="C48" s="149" t="s">
        <v>47</v>
      </c>
      <c r="D48" s="150">
        <v>12</v>
      </c>
      <c r="E48" s="151">
        <v>0.2</v>
      </c>
      <c r="F48" s="26">
        <v>124</v>
      </c>
      <c r="G48" s="26">
        <v>113</v>
      </c>
      <c r="H48" s="26">
        <v>102</v>
      </c>
      <c r="I48" s="12">
        <v>173</v>
      </c>
      <c r="J48" s="12">
        <v>146</v>
      </c>
      <c r="K48" s="177"/>
      <c r="L48" s="154">
        <f t="shared" ref="L48:L56" si="4">IF($K$8=1,F48*K48*D48,IF($K$8=2,K48*G48*D48,IF($K$8=3,K48*H48*D48,0)))</f>
        <v>0</v>
      </c>
      <c r="M48" s="154">
        <f t="shared" ref="M48:M56" si="5">IF($K$8=1,F48*N48,IF($K$8=2,N48*G48,IF($K$8=3,N48*H48,0)))</f>
        <v>0</v>
      </c>
      <c r="N48" s="153"/>
      <c r="O48" s="174"/>
      <c r="P48" s="101"/>
    </row>
    <row r="49" spans="1:16">
      <c r="A49" s="156"/>
      <c r="B49" s="272">
        <v>4612746210023</v>
      </c>
      <c r="C49" s="156" t="s">
        <v>89</v>
      </c>
      <c r="D49" s="15">
        <v>12</v>
      </c>
      <c r="E49" s="6">
        <v>0.2</v>
      </c>
      <c r="F49" s="26">
        <v>160</v>
      </c>
      <c r="G49" s="26">
        <v>146</v>
      </c>
      <c r="H49" s="26">
        <v>132</v>
      </c>
      <c r="I49" s="12">
        <v>225</v>
      </c>
      <c r="J49" s="12">
        <v>190</v>
      </c>
      <c r="K49" s="42"/>
      <c r="L49" s="58">
        <f t="shared" si="4"/>
        <v>0</v>
      </c>
      <c r="M49" s="58">
        <f t="shared" si="5"/>
        <v>0</v>
      </c>
      <c r="N49" s="42"/>
      <c r="O49" s="70"/>
      <c r="P49" s="103"/>
    </row>
    <row r="50" spans="1:16">
      <c r="A50" s="156"/>
      <c r="B50" s="272">
        <v>4612746210030</v>
      </c>
      <c r="C50" s="156" t="s">
        <v>91</v>
      </c>
      <c r="D50" s="15">
        <v>12</v>
      </c>
      <c r="E50" s="6">
        <v>0.2</v>
      </c>
      <c r="F50" s="26">
        <v>160</v>
      </c>
      <c r="G50" s="26">
        <v>146</v>
      </c>
      <c r="H50" s="26">
        <v>132</v>
      </c>
      <c r="I50" s="12">
        <v>225</v>
      </c>
      <c r="J50" s="12">
        <v>190</v>
      </c>
      <c r="K50" s="42"/>
      <c r="L50" s="58">
        <f t="shared" si="4"/>
        <v>0</v>
      </c>
      <c r="M50" s="58">
        <f t="shared" si="5"/>
        <v>0</v>
      </c>
      <c r="N50" s="42"/>
      <c r="O50" s="63"/>
      <c r="P50" s="103"/>
    </row>
    <row r="51" spans="1:16">
      <c r="A51" s="156"/>
      <c r="B51" s="272">
        <v>4612746210047</v>
      </c>
      <c r="C51" s="156" t="s">
        <v>90</v>
      </c>
      <c r="D51" s="15">
        <v>12</v>
      </c>
      <c r="E51" s="6">
        <v>0.2</v>
      </c>
      <c r="F51" s="26">
        <v>160</v>
      </c>
      <c r="G51" s="26">
        <v>146</v>
      </c>
      <c r="H51" s="26">
        <v>132</v>
      </c>
      <c r="I51" s="12">
        <v>225</v>
      </c>
      <c r="J51" s="12">
        <v>190</v>
      </c>
      <c r="K51" s="42"/>
      <c r="L51" s="58">
        <f t="shared" si="4"/>
        <v>0</v>
      </c>
      <c r="M51" s="58">
        <f t="shared" si="5"/>
        <v>0</v>
      </c>
      <c r="N51" s="42"/>
      <c r="O51" s="70"/>
      <c r="P51" s="103"/>
    </row>
    <row r="52" spans="1:16">
      <c r="A52" s="156"/>
      <c r="B52" s="272">
        <v>4612746210078</v>
      </c>
      <c r="C52" s="156" t="s">
        <v>92</v>
      </c>
      <c r="D52" s="15">
        <v>12</v>
      </c>
      <c r="E52" s="6">
        <v>0.2</v>
      </c>
      <c r="F52" s="26">
        <v>160</v>
      </c>
      <c r="G52" s="26">
        <v>146</v>
      </c>
      <c r="H52" s="26">
        <v>132</v>
      </c>
      <c r="I52" s="12">
        <v>225</v>
      </c>
      <c r="J52" s="12">
        <v>190</v>
      </c>
      <c r="K52" s="42"/>
      <c r="L52" s="58">
        <f t="shared" si="4"/>
        <v>0</v>
      </c>
      <c r="M52" s="58">
        <f t="shared" si="5"/>
        <v>0</v>
      </c>
      <c r="N52" s="42"/>
      <c r="O52" s="70"/>
      <c r="P52" s="103"/>
    </row>
    <row r="53" spans="1:16">
      <c r="A53" s="156"/>
      <c r="B53" s="272">
        <v>4612746210092</v>
      </c>
      <c r="C53" s="156" t="s">
        <v>93</v>
      </c>
      <c r="D53" s="15">
        <v>12</v>
      </c>
      <c r="E53" s="6">
        <v>0.2</v>
      </c>
      <c r="F53" s="26">
        <v>160</v>
      </c>
      <c r="G53" s="26">
        <v>146</v>
      </c>
      <c r="H53" s="26">
        <v>132</v>
      </c>
      <c r="I53" s="12">
        <v>225</v>
      </c>
      <c r="J53" s="12">
        <v>190</v>
      </c>
      <c r="K53" s="43"/>
      <c r="L53" s="58">
        <f t="shared" si="4"/>
        <v>0</v>
      </c>
      <c r="M53" s="58">
        <f t="shared" si="5"/>
        <v>0</v>
      </c>
      <c r="N53" s="42"/>
      <c r="O53" s="70"/>
      <c r="P53" s="103"/>
    </row>
    <row r="54" spans="1:16" ht="15.6">
      <c r="A54" s="273"/>
      <c r="B54" s="272">
        <v>4612746210108</v>
      </c>
      <c r="C54" s="156" t="s">
        <v>94</v>
      </c>
      <c r="D54" s="15">
        <v>12</v>
      </c>
      <c r="E54" s="6">
        <v>0.2</v>
      </c>
      <c r="F54" s="26">
        <v>160</v>
      </c>
      <c r="G54" s="26">
        <v>146</v>
      </c>
      <c r="H54" s="26">
        <v>132</v>
      </c>
      <c r="I54" s="12">
        <v>225</v>
      </c>
      <c r="J54" s="12">
        <v>190</v>
      </c>
      <c r="K54" s="42"/>
      <c r="L54" s="58">
        <f t="shared" si="4"/>
        <v>0</v>
      </c>
      <c r="M54" s="58">
        <f t="shared" si="5"/>
        <v>0</v>
      </c>
      <c r="N54" s="42"/>
      <c r="O54" s="70"/>
      <c r="P54" s="103"/>
    </row>
    <row r="55" spans="1:16">
      <c r="A55" s="156"/>
      <c r="B55" s="272">
        <v>4612746210085</v>
      </c>
      <c r="C55" s="156" t="s">
        <v>95</v>
      </c>
      <c r="D55" s="15">
        <v>12</v>
      </c>
      <c r="E55" s="6">
        <v>0.2</v>
      </c>
      <c r="F55" s="26">
        <v>160</v>
      </c>
      <c r="G55" s="26">
        <v>146</v>
      </c>
      <c r="H55" s="26">
        <v>132</v>
      </c>
      <c r="I55" s="12">
        <v>225</v>
      </c>
      <c r="J55" s="12">
        <v>190</v>
      </c>
      <c r="K55" s="42"/>
      <c r="L55" s="58">
        <f t="shared" si="4"/>
        <v>0</v>
      </c>
      <c r="M55" s="58">
        <f t="shared" si="5"/>
        <v>0</v>
      </c>
      <c r="N55" s="42"/>
      <c r="O55" s="70"/>
      <c r="P55" s="103"/>
    </row>
    <row r="56" spans="1:16" ht="14.4" thickBot="1">
      <c r="A56" s="160"/>
      <c r="B56" s="275">
        <v>4612746210306</v>
      </c>
      <c r="C56" s="160" t="s">
        <v>96</v>
      </c>
      <c r="D56" s="161">
        <v>12</v>
      </c>
      <c r="E56" s="162">
        <v>0.2</v>
      </c>
      <c r="F56" s="26">
        <v>160</v>
      </c>
      <c r="G56" s="26">
        <v>146</v>
      </c>
      <c r="H56" s="26">
        <v>132</v>
      </c>
      <c r="I56" s="12">
        <v>225</v>
      </c>
      <c r="J56" s="12">
        <v>190</v>
      </c>
      <c r="K56" s="178"/>
      <c r="L56" s="165">
        <f t="shared" si="4"/>
        <v>0</v>
      </c>
      <c r="M56" s="165">
        <f t="shared" si="5"/>
        <v>0</v>
      </c>
      <c r="N56" s="164"/>
      <c r="O56" s="166"/>
      <c r="P56" s="106"/>
    </row>
    <row r="57" spans="1:16" ht="16.2" thickBot="1">
      <c r="A57" s="278" t="s">
        <v>17</v>
      </c>
      <c r="B57" s="268"/>
      <c r="C57" s="381" t="s">
        <v>86</v>
      </c>
      <c r="D57" s="382"/>
      <c r="E57" s="382"/>
      <c r="F57" s="382"/>
      <c r="G57" s="382"/>
      <c r="H57" s="382"/>
      <c r="I57" s="382"/>
      <c r="J57" s="383"/>
      <c r="K57" s="167"/>
      <c r="L57" s="168"/>
      <c r="M57" s="168"/>
      <c r="N57" s="169"/>
      <c r="P57" s="93"/>
    </row>
    <row r="58" spans="1:16">
      <c r="A58" s="149"/>
      <c r="B58" s="270">
        <v>4612746210450</v>
      </c>
      <c r="C58" s="149" t="s">
        <v>23</v>
      </c>
      <c r="D58" s="150">
        <v>16</v>
      </c>
      <c r="E58" s="151">
        <v>0.1</v>
      </c>
      <c r="F58" s="26">
        <v>64</v>
      </c>
      <c r="G58" s="26">
        <v>58</v>
      </c>
      <c r="H58" s="26">
        <v>52</v>
      </c>
      <c r="I58" s="12">
        <v>90</v>
      </c>
      <c r="J58" s="12">
        <v>76</v>
      </c>
      <c r="K58" s="153"/>
      <c r="L58" s="154">
        <f>IF($K$8=1,F58*K58*D58,IF($K$8=2,K58*G58*D58,IF($K$8=3,K58*H58*D58,0)))</f>
        <v>0</v>
      </c>
      <c r="M58" s="154">
        <f>IF($K$8=1,F58*N58,IF($K$8=2,N58*G58,IF($K$8=3,N58*H58,0)))</f>
        <v>0</v>
      </c>
      <c r="N58" s="153"/>
      <c r="O58" s="174"/>
      <c r="P58" s="175"/>
    </row>
    <row r="59" spans="1:16">
      <c r="A59" s="156"/>
      <c r="B59" s="272">
        <v>4612746210467</v>
      </c>
      <c r="C59" s="156" t="s">
        <v>24</v>
      </c>
      <c r="D59" s="15">
        <v>16</v>
      </c>
      <c r="E59" s="6">
        <v>0.1</v>
      </c>
      <c r="F59" s="26">
        <v>103</v>
      </c>
      <c r="G59" s="26">
        <v>94</v>
      </c>
      <c r="H59" s="26">
        <v>85</v>
      </c>
      <c r="I59" s="12">
        <v>145</v>
      </c>
      <c r="J59" s="12">
        <v>123</v>
      </c>
      <c r="K59" s="42"/>
      <c r="L59" s="58">
        <f>IF($K$8=1,F59*K59*D59,IF($K$8=2,K59*G59*D59,IF($K$8=3,K59*H59*D59,0)))</f>
        <v>0</v>
      </c>
      <c r="M59" s="58">
        <f>IF($K$8=1,F59*N59,IF($K$8=2,N59*G59,IF($K$8=3,N59*H59,0)))</f>
        <v>0</v>
      </c>
      <c r="N59" s="42"/>
      <c r="O59" s="66"/>
      <c r="P59" s="157"/>
    </row>
    <row r="60" spans="1:16" ht="14.4" thickBot="1">
      <c r="A60" s="160"/>
      <c r="B60" s="275">
        <v>4612746210931</v>
      </c>
      <c r="C60" s="160" t="s">
        <v>55</v>
      </c>
      <c r="D60" s="161">
        <v>12</v>
      </c>
      <c r="E60" s="162">
        <v>0.1</v>
      </c>
      <c r="F60" s="26">
        <v>99</v>
      </c>
      <c r="G60" s="26">
        <v>89</v>
      </c>
      <c r="H60" s="26">
        <v>79</v>
      </c>
      <c r="I60" s="12">
        <v>141</v>
      </c>
      <c r="J60" s="12">
        <v>119</v>
      </c>
      <c r="K60" s="164"/>
      <c r="L60" s="165">
        <f>IF($K$8=1,F60*K60*D60,IF($K$8=2,K60*G60*D60,IF($K$8=3,K60*H60*D60,0)))</f>
        <v>0</v>
      </c>
      <c r="M60" s="165">
        <f>IF($K$8=1,F60*N60,IF($K$8=2,N60*G60,IF($K$8=3,N60*H60,0)))</f>
        <v>0</v>
      </c>
      <c r="N60" s="164"/>
      <c r="O60" s="171"/>
      <c r="P60" s="106"/>
    </row>
    <row r="61" spans="1:16" ht="16.2" thickBot="1">
      <c r="A61" s="278" t="s">
        <v>38</v>
      </c>
      <c r="B61" s="268"/>
      <c r="C61" s="381" t="s">
        <v>87</v>
      </c>
      <c r="D61" s="382"/>
      <c r="E61" s="382"/>
      <c r="F61" s="382"/>
      <c r="G61" s="382"/>
      <c r="H61" s="382"/>
      <c r="I61" s="382"/>
      <c r="J61" s="383"/>
      <c r="K61" s="167"/>
      <c r="L61" s="168"/>
      <c r="M61" s="168"/>
      <c r="N61" s="169"/>
      <c r="O61" s="169"/>
    </row>
    <row r="62" spans="1:16" ht="25.05" customHeight="1">
      <c r="A62" s="149"/>
      <c r="B62" s="270">
        <v>4627119620101</v>
      </c>
      <c r="C62" s="149" t="s">
        <v>27</v>
      </c>
      <c r="D62" s="150">
        <v>12</v>
      </c>
      <c r="E62" s="151">
        <v>0.1</v>
      </c>
      <c r="F62" s="26">
        <v>395</v>
      </c>
      <c r="G62" s="26">
        <v>356</v>
      </c>
      <c r="H62" s="26">
        <v>317</v>
      </c>
      <c r="I62" s="12">
        <v>559</v>
      </c>
      <c r="J62" s="12">
        <v>475</v>
      </c>
      <c r="K62" s="153"/>
      <c r="L62" s="154">
        <f>IF($K$8=1,F62*K62*D62,IF($K$8=2,K62*G62*D62,IF($K$8=3,K62*H62*D62,0)))</f>
        <v>0</v>
      </c>
      <c r="M62" s="154">
        <f>IF($K$8=1,F62*N62,IF($K$8=2,N62*G62,IF($K$8=3,N62*H62,0)))</f>
        <v>0</v>
      </c>
      <c r="N62" s="153"/>
      <c r="O62" s="172"/>
      <c r="P62" s="101"/>
    </row>
    <row r="63" spans="1:16" ht="29.55" customHeight="1" thickBot="1">
      <c r="A63" s="160"/>
      <c r="B63" s="275">
        <v>4627119620095</v>
      </c>
      <c r="C63" s="173" t="s">
        <v>30</v>
      </c>
      <c r="D63" s="161">
        <v>18</v>
      </c>
      <c r="E63" s="162">
        <v>0.1</v>
      </c>
      <c r="F63" s="26">
        <v>190</v>
      </c>
      <c r="G63" s="26">
        <v>171</v>
      </c>
      <c r="H63" s="26">
        <v>152</v>
      </c>
      <c r="I63" s="12">
        <v>269</v>
      </c>
      <c r="J63" s="12">
        <v>228</v>
      </c>
      <c r="K63" s="164"/>
      <c r="L63" s="165">
        <f>IF($K$8=1,F63*K63*D63,IF($K$8=2,K63*G63*D63,IF($K$8=3,K63*H63*D63,0)))</f>
        <v>0</v>
      </c>
      <c r="M63" s="165">
        <f>IF($K$8=1,F63*N63,IF($K$8=2,N63*G63,IF($K$8=3,N63*H63,0)))</f>
        <v>0</v>
      </c>
      <c r="N63" s="164"/>
      <c r="O63" s="166"/>
      <c r="P63" s="106"/>
    </row>
    <row r="64" spans="1:16" ht="16.2" thickBot="1">
      <c r="A64" s="278" t="s">
        <v>39</v>
      </c>
      <c r="B64" s="268"/>
      <c r="C64" s="384" t="s">
        <v>88</v>
      </c>
      <c r="D64" s="385"/>
      <c r="E64" s="385"/>
      <c r="F64" s="385"/>
      <c r="G64" s="385"/>
      <c r="H64" s="385"/>
      <c r="I64" s="385"/>
      <c r="J64" s="386"/>
      <c r="K64" s="167"/>
      <c r="L64" s="168"/>
      <c r="M64" s="168"/>
      <c r="N64" s="169"/>
      <c r="O64" s="169"/>
    </row>
    <row r="65" spans="1:16">
      <c r="A65" s="149"/>
      <c r="B65" s="270">
        <v>4612746210511</v>
      </c>
      <c r="C65" s="149" t="s">
        <v>47</v>
      </c>
      <c r="D65" s="150">
        <v>20</v>
      </c>
      <c r="E65" s="151">
        <v>0.2</v>
      </c>
      <c r="F65" s="26">
        <v>52</v>
      </c>
      <c r="G65" s="26">
        <v>47</v>
      </c>
      <c r="H65" s="26">
        <v>42</v>
      </c>
      <c r="I65" s="12">
        <v>72</v>
      </c>
      <c r="J65" s="12">
        <v>61</v>
      </c>
      <c r="K65" s="153"/>
      <c r="L65" s="154">
        <f t="shared" ref="L65:L72" si="6">IF($K$8=1,F65*K65*D65,IF($K$8=2,K65*G65*D65,IF($K$8=3,K65*H65*D65,0)))</f>
        <v>0</v>
      </c>
      <c r="M65" s="154">
        <f t="shared" ref="M65:M72" si="7">IF($K$8=1,F65*N65,IF($K$8=2,N65*G65,IF($K$8=3,N65*H65,0)))</f>
        <v>0</v>
      </c>
      <c r="N65" s="153"/>
      <c r="O65" s="170"/>
      <c r="P65" s="101"/>
    </row>
    <row r="66" spans="1:16">
      <c r="A66" s="156"/>
      <c r="B66" s="272">
        <v>4612746210535</v>
      </c>
      <c r="C66" s="156" t="s">
        <v>89</v>
      </c>
      <c r="D66" s="15">
        <v>20</v>
      </c>
      <c r="E66" s="6">
        <v>0.2</v>
      </c>
      <c r="F66" s="26">
        <v>63</v>
      </c>
      <c r="G66" s="26">
        <v>56</v>
      </c>
      <c r="H66" s="26">
        <v>50</v>
      </c>
      <c r="I66" s="12">
        <v>88</v>
      </c>
      <c r="J66" s="12">
        <v>74</v>
      </c>
      <c r="K66" s="42"/>
      <c r="L66" s="58">
        <f t="shared" si="6"/>
        <v>0</v>
      </c>
      <c r="M66" s="58">
        <f t="shared" si="7"/>
        <v>0</v>
      </c>
      <c r="N66" s="42"/>
      <c r="O66" s="63"/>
      <c r="P66" s="158"/>
    </row>
    <row r="67" spans="1:16">
      <c r="A67" s="156"/>
      <c r="B67" s="272">
        <v>4612746210542</v>
      </c>
      <c r="C67" s="156" t="s">
        <v>91</v>
      </c>
      <c r="D67" s="15">
        <v>20</v>
      </c>
      <c r="E67" s="6">
        <v>0.2</v>
      </c>
      <c r="F67" s="26">
        <v>63</v>
      </c>
      <c r="G67" s="26">
        <v>56</v>
      </c>
      <c r="H67" s="26">
        <v>50</v>
      </c>
      <c r="I67" s="12">
        <v>88</v>
      </c>
      <c r="J67" s="12">
        <v>74</v>
      </c>
      <c r="K67" s="42"/>
      <c r="L67" s="58">
        <f t="shared" si="6"/>
        <v>0</v>
      </c>
      <c r="M67" s="58">
        <f t="shared" si="7"/>
        <v>0</v>
      </c>
      <c r="N67" s="42"/>
      <c r="O67" s="70"/>
      <c r="P67" s="158"/>
    </row>
    <row r="68" spans="1:16">
      <c r="A68" s="156"/>
      <c r="B68" s="272">
        <v>4612746210559</v>
      </c>
      <c r="C68" s="156" t="s">
        <v>92</v>
      </c>
      <c r="D68" s="15">
        <v>20</v>
      </c>
      <c r="E68" s="6">
        <v>0.2</v>
      </c>
      <c r="F68" s="26">
        <v>63</v>
      </c>
      <c r="G68" s="26">
        <v>56</v>
      </c>
      <c r="H68" s="26">
        <v>50</v>
      </c>
      <c r="I68" s="12">
        <v>88</v>
      </c>
      <c r="J68" s="12">
        <v>74</v>
      </c>
      <c r="K68" s="42"/>
      <c r="L68" s="58">
        <f t="shared" si="6"/>
        <v>0</v>
      </c>
      <c r="M68" s="58">
        <f t="shared" si="7"/>
        <v>0</v>
      </c>
      <c r="N68" s="42"/>
      <c r="O68" s="70"/>
      <c r="P68" s="158"/>
    </row>
    <row r="69" spans="1:16">
      <c r="A69" s="156"/>
      <c r="B69" s="272">
        <v>4612746210566</v>
      </c>
      <c r="C69" s="156" t="s">
        <v>93</v>
      </c>
      <c r="D69" s="15">
        <v>20</v>
      </c>
      <c r="E69" s="6">
        <v>0.2</v>
      </c>
      <c r="F69" s="26">
        <v>63</v>
      </c>
      <c r="G69" s="26">
        <v>56</v>
      </c>
      <c r="H69" s="26">
        <v>50</v>
      </c>
      <c r="I69" s="12">
        <v>88</v>
      </c>
      <c r="J69" s="12">
        <v>74</v>
      </c>
      <c r="K69" s="42"/>
      <c r="L69" s="58">
        <f t="shared" si="6"/>
        <v>0</v>
      </c>
      <c r="M69" s="58">
        <f t="shared" si="7"/>
        <v>0</v>
      </c>
      <c r="N69" s="42"/>
      <c r="O69" s="81"/>
      <c r="P69" s="103"/>
    </row>
    <row r="70" spans="1:16">
      <c r="A70" s="156"/>
      <c r="B70" s="272">
        <v>4612746210573</v>
      </c>
      <c r="C70" s="156" t="s">
        <v>97</v>
      </c>
      <c r="D70" s="15">
        <v>20</v>
      </c>
      <c r="E70" s="6">
        <v>0.2</v>
      </c>
      <c r="F70" s="26">
        <v>63</v>
      </c>
      <c r="G70" s="26">
        <v>56</v>
      </c>
      <c r="H70" s="26">
        <v>50</v>
      </c>
      <c r="I70" s="12">
        <v>88</v>
      </c>
      <c r="J70" s="12">
        <v>74</v>
      </c>
      <c r="K70" s="42"/>
      <c r="L70" s="58">
        <f t="shared" si="6"/>
        <v>0</v>
      </c>
      <c r="M70" s="58">
        <f t="shared" si="7"/>
        <v>0</v>
      </c>
      <c r="N70" s="42"/>
      <c r="O70" s="81"/>
      <c r="P70" s="103"/>
    </row>
    <row r="71" spans="1:16">
      <c r="A71" s="156"/>
      <c r="B71" s="272">
        <v>4612746210528</v>
      </c>
      <c r="C71" s="156" t="s">
        <v>96</v>
      </c>
      <c r="D71" s="15">
        <v>20</v>
      </c>
      <c r="E71" s="6">
        <v>0.2</v>
      </c>
      <c r="F71" s="26">
        <v>63</v>
      </c>
      <c r="G71" s="26">
        <v>56</v>
      </c>
      <c r="H71" s="26">
        <v>50</v>
      </c>
      <c r="I71" s="12">
        <v>88</v>
      </c>
      <c r="J71" s="12">
        <v>74</v>
      </c>
      <c r="K71" s="42"/>
      <c r="L71" s="58">
        <f t="shared" si="6"/>
        <v>0</v>
      </c>
      <c r="M71" s="58">
        <f t="shared" si="7"/>
        <v>0</v>
      </c>
      <c r="N71" s="42"/>
      <c r="O71" s="80"/>
      <c r="P71" s="103"/>
    </row>
    <row r="72" spans="1:16" ht="14.4" thickBot="1">
      <c r="A72" s="160"/>
      <c r="B72" s="275">
        <v>4612746210580</v>
      </c>
      <c r="C72" s="160" t="s">
        <v>18</v>
      </c>
      <c r="D72" s="161">
        <v>20</v>
      </c>
      <c r="E72" s="162">
        <v>0.2</v>
      </c>
      <c r="F72" s="26">
        <v>63</v>
      </c>
      <c r="G72" s="26">
        <v>56</v>
      </c>
      <c r="H72" s="26">
        <v>50</v>
      </c>
      <c r="I72" s="12">
        <v>88</v>
      </c>
      <c r="J72" s="12">
        <v>74</v>
      </c>
      <c r="K72" s="164"/>
      <c r="L72" s="165">
        <f t="shared" si="6"/>
        <v>0</v>
      </c>
      <c r="M72" s="165">
        <f t="shared" si="7"/>
        <v>0</v>
      </c>
      <c r="N72" s="164"/>
      <c r="O72" s="171"/>
      <c r="P72" s="110"/>
    </row>
    <row r="73" spans="1:16" ht="16.2" thickBot="1">
      <c r="A73" s="278" t="s">
        <v>42</v>
      </c>
      <c r="B73" s="268"/>
      <c r="C73" s="384" t="s">
        <v>101</v>
      </c>
      <c r="D73" s="385"/>
      <c r="E73" s="385"/>
      <c r="F73" s="385"/>
      <c r="G73" s="385"/>
      <c r="H73" s="385"/>
      <c r="I73" s="385"/>
      <c r="J73" s="386"/>
      <c r="K73" s="167"/>
      <c r="L73" s="168"/>
      <c r="M73" s="168"/>
      <c r="N73" s="169"/>
      <c r="O73" s="93"/>
      <c r="P73" s="93"/>
    </row>
    <row r="74" spans="1:16">
      <c r="A74" s="149"/>
      <c r="B74" s="270">
        <v>4612746210627</v>
      </c>
      <c r="C74" s="149" t="s">
        <v>89</v>
      </c>
      <c r="D74" s="150">
        <v>20</v>
      </c>
      <c r="E74" s="151">
        <v>0.2</v>
      </c>
      <c r="F74" s="26">
        <v>65</v>
      </c>
      <c r="G74" s="26">
        <v>59</v>
      </c>
      <c r="H74" s="26">
        <v>52</v>
      </c>
      <c r="I74" s="12">
        <v>91</v>
      </c>
      <c r="J74" s="12">
        <v>77</v>
      </c>
      <c r="K74" s="153"/>
      <c r="L74" s="154">
        <f t="shared" ref="L74:L81" si="8">IF($K$8=1,F74*K74*D74,IF($K$8=2,K74*G74*D74,IF($K$8=3,K74*H74*D74,0)))</f>
        <v>0</v>
      </c>
      <c r="M74" s="154">
        <f t="shared" ref="M74:M81" si="9">IF($K$8=1,F74*N74,IF($K$8=2,N74*G74,IF($K$8=3,N74*H74,0)))</f>
        <v>0</v>
      </c>
      <c r="N74" s="153"/>
      <c r="O74" s="155"/>
      <c r="P74" s="108"/>
    </row>
    <row r="75" spans="1:16">
      <c r="A75" s="156"/>
      <c r="B75" s="272">
        <v>4612746210597</v>
      </c>
      <c r="C75" s="156" t="s">
        <v>91</v>
      </c>
      <c r="D75" s="15">
        <v>20</v>
      </c>
      <c r="E75" s="6">
        <v>0.2</v>
      </c>
      <c r="F75" s="26">
        <v>65</v>
      </c>
      <c r="G75" s="26">
        <v>59</v>
      </c>
      <c r="H75" s="26">
        <v>52</v>
      </c>
      <c r="I75" s="12">
        <v>91</v>
      </c>
      <c r="J75" s="12">
        <v>77</v>
      </c>
      <c r="K75" s="42"/>
      <c r="L75" s="58">
        <f t="shared" si="8"/>
        <v>0</v>
      </c>
      <c r="M75" s="58">
        <f t="shared" si="9"/>
        <v>0</v>
      </c>
      <c r="N75" s="42"/>
      <c r="O75" s="66"/>
      <c r="P75" s="157"/>
    </row>
    <row r="76" spans="1:16">
      <c r="A76" s="156"/>
      <c r="B76" s="272">
        <v>4612746210634</v>
      </c>
      <c r="C76" s="156" t="s">
        <v>93</v>
      </c>
      <c r="D76" s="15">
        <v>20</v>
      </c>
      <c r="E76" s="6">
        <v>0.2</v>
      </c>
      <c r="F76" s="26">
        <v>65</v>
      </c>
      <c r="G76" s="26">
        <v>59</v>
      </c>
      <c r="H76" s="26">
        <v>52</v>
      </c>
      <c r="I76" s="12">
        <v>91</v>
      </c>
      <c r="J76" s="12">
        <v>77</v>
      </c>
      <c r="K76" s="42"/>
      <c r="L76" s="58">
        <f t="shared" si="8"/>
        <v>0</v>
      </c>
      <c r="M76" s="58">
        <f t="shared" si="9"/>
        <v>0</v>
      </c>
      <c r="N76" s="42"/>
      <c r="O76" s="66"/>
      <c r="P76" s="103"/>
    </row>
    <row r="77" spans="1:16">
      <c r="A77" s="156"/>
      <c r="B77" s="272">
        <v>4612746210603</v>
      </c>
      <c r="C77" s="156" t="s">
        <v>98</v>
      </c>
      <c r="D77" s="15">
        <v>20</v>
      </c>
      <c r="E77" s="6">
        <v>0.2</v>
      </c>
      <c r="F77" s="26">
        <v>65</v>
      </c>
      <c r="G77" s="26">
        <v>59</v>
      </c>
      <c r="H77" s="26">
        <v>52</v>
      </c>
      <c r="I77" s="12">
        <v>91</v>
      </c>
      <c r="J77" s="12">
        <v>77</v>
      </c>
      <c r="K77" s="42"/>
      <c r="L77" s="58">
        <f t="shared" si="8"/>
        <v>0</v>
      </c>
      <c r="M77" s="58">
        <f t="shared" si="9"/>
        <v>0</v>
      </c>
      <c r="N77" s="42"/>
      <c r="O77" s="66"/>
      <c r="P77" s="103"/>
    </row>
    <row r="78" spans="1:16">
      <c r="A78" s="156"/>
      <c r="B78" s="272">
        <v>4612746210610</v>
      </c>
      <c r="C78" s="156" t="s">
        <v>99</v>
      </c>
      <c r="D78" s="15">
        <v>20</v>
      </c>
      <c r="E78" s="6">
        <v>0.2</v>
      </c>
      <c r="F78" s="26">
        <v>65</v>
      </c>
      <c r="G78" s="26">
        <v>59</v>
      </c>
      <c r="H78" s="26">
        <v>52</v>
      </c>
      <c r="I78" s="12">
        <v>91</v>
      </c>
      <c r="J78" s="12">
        <v>77</v>
      </c>
      <c r="K78" s="42"/>
      <c r="L78" s="58">
        <f t="shared" si="8"/>
        <v>0</v>
      </c>
      <c r="M78" s="58">
        <f t="shared" si="9"/>
        <v>0</v>
      </c>
      <c r="N78" s="42"/>
      <c r="O78" s="66"/>
      <c r="P78" s="158"/>
    </row>
    <row r="79" spans="1:16">
      <c r="A79" s="156"/>
      <c r="B79" s="272">
        <v>4612746210641</v>
      </c>
      <c r="C79" s="156" t="s">
        <v>94</v>
      </c>
      <c r="D79" s="15">
        <v>20</v>
      </c>
      <c r="E79" s="6">
        <v>0.2</v>
      </c>
      <c r="F79" s="26">
        <v>65</v>
      </c>
      <c r="G79" s="26">
        <v>59</v>
      </c>
      <c r="H79" s="26">
        <v>52</v>
      </c>
      <c r="I79" s="12">
        <v>91</v>
      </c>
      <c r="J79" s="12">
        <v>77</v>
      </c>
      <c r="K79" s="42"/>
      <c r="L79" s="58">
        <f t="shared" si="8"/>
        <v>0</v>
      </c>
      <c r="M79" s="58">
        <f t="shared" si="9"/>
        <v>0</v>
      </c>
      <c r="N79" s="42"/>
      <c r="O79" s="70"/>
      <c r="P79" s="158"/>
    </row>
    <row r="80" spans="1:16">
      <c r="A80" s="156"/>
      <c r="B80" s="272">
        <v>4612746210658</v>
      </c>
      <c r="C80" s="156" t="s">
        <v>100</v>
      </c>
      <c r="D80" s="15">
        <v>20</v>
      </c>
      <c r="E80" s="6">
        <v>0.2</v>
      </c>
      <c r="F80" s="26">
        <v>65</v>
      </c>
      <c r="G80" s="26">
        <v>59</v>
      </c>
      <c r="H80" s="26">
        <v>52</v>
      </c>
      <c r="I80" s="12">
        <v>91</v>
      </c>
      <c r="J80" s="12">
        <v>77</v>
      </c>
      <c r="K80" s="42"/>
      <c r="L80" s="58">
        <f t="shared" si="8"/>
        <v>0</v>
      </c>
      <c r="M80" s="58">
        <f t="shared" si="9"/>
        <v>0</v>
      </c>
      <c r="N80" s="42"/>
      <c r="O80" s="76"/>
      <c r="P80" s="159"/>
    </row>
    <row r="81" spans="1:16" ht="14.4" thickBot="1">
      <c r="A81" s="160"/>
      <c r="B81" s="275">
        <v>4612746210665</v>
      </c>
      <c r="C81" s="160" t="s">
        <v>19</v>
      </c>
      <c r="D81" s="161">
        <v>20</v>
      </c>
      <c r="E81" s="162">
        <v>0.2</v>
      </c>
      <c r="F81" s="26">
        <v>65</v>
      </c>
      <c r="G81" s="26">
        <v>59</v>
      </c>
      <c r="H81" s="26">
        <v>52</v>
      </c>
      <c r="I81" s="12">
        <v>91</v>
      </c>
      <c r="J81" s="12">
        <v>77</v>
      </c>
      <c r="K81" s="164"/>
      <c r="L81" s="165">
        <f t="shared" si="8"/>
        <v>0</v>
      </c>
      <c r="M81" s="165">
        <f t="shared" si="9"/>
        <v>0</v>
      </c>
      <c r="N81" s="164"/>
      <c r="O81" s="166"/>
      <c r="P81" s="110"/>
    </row>
    <row r="82" spans="1:16" ht="14.4" thickBot="1">
      <c r="A82" s="267" t="s">
        <v>48</v>
      </c>
      <c r="B82" s="268"/>
      <c r="C82" s="384" t="s">
        <v>106</v>
      </c>
      <c r="D82" s="385"/>
      <c r="E82" s="385"/>
      <c r="F82" s="385"/>
      <c r="G82" s="385"/>
      <c r="H82" s="385"/>
      <c r="I82" s="385"/>
      <c r="J82" s="386"/>
      <c r="K82" s="167"/>
      <c r="L82" s="168"/>
      <c r="M82" s="168"/>
      <c r="N82" s="169"/>
      <c r="O82" s="169"/>
      <c r="P82" s="93"/>
    </row>
    <row r="83" spans="1:16">
      <c r="A83" s="149"/>
      <c r="B83" s="270">
        <v>4612746210672</v>
      </c>
      <c r="C83" s="149" t="s">
        <v>102</v>
      </c>
      <c r="D83" s="150">
        <v>20</v>
      </c>
      <c r="E83" s="151">
        <v>0.1</v>
      </c>
      <c r="F83" s="26">
        <v>45</v>
      </c>
      <c r="G83" s="26">
        <v>41</v>
      </c>
      <c r="H83" s="26">
        <v>36</v>
      </c>
      <c r="I83" s="12">
        <v>64</v>
      </c>
      <c r="J83" s="12">
        <v>54</v>
      </c>
      <c r="K83" s="153"/>
      <c r="L83" s="154">
        <f>IF($K$8=1,F83*K83*D83,IF($K$8=2,K83*G83*D83,IF($K$8=3,K83*H83*D83,0)))</f>
        <v>0</v>
      </c>
      <c r="M83" s="154">
        <f>IF($K$8=1,F83*N83,IF($K$8=2,N83*G83,IF($K$8=3,N83*H83,0)))</f>
        <v>0</v>
      </c>
      <c r="N83" s="153"/>
      <c r="O83" s="174"/>
      <c r="P83" s="108"/>
    </row>
    <row r="84" spans="1:16">
      <c r="A84" s="156"/>
      <c r="B84" s="272">
        <v>4612746210689</v>
      </c>
      <c r="C84" s="156" t="s">
        <v>103</v>
      </c>
      <c r="D84" s="15">
        <v>20</v>
      </c>
      <c r="E84" s="6">
        <v>0.1</v>
      </c>
      <c r="F84" s="26">
        <v>45</v>
      </c>
      <c r="G84" s="26">
        <v>41</v>
      </c>
      <c r="H84" s="26">
        <v>36</v>
      </c>
      <c r="I84" s="12">
        <v>64</v>
      </c>
      <c r="J84" s="12">
        <v>54</v>
      </c>
      <c r="K84" s="42"/>
      <c r="L84" s="58">
        <f>IF($K$8=1,F84*K84*D84,IF($K$8=2,K84*G84*D84,IF($K$8=3,K84*H84*D84,0)))</f>
        <v>0</v>
      </c>
      <c r="M84" s="58">
        <f>IF($K$8=1,F84*N84,IF($K$8=2,N84*G84,IF($K$8=3,N84*H84,0)))</f>
        <v>0</v>
      </c>
      <c r="N84" s="42"/>
      <c r="O84" s="70"/>
      <c r="P84" s="190"/>
    </row>
    <row r="85" spans="1:16">
      <c r="A85" s="156"/>
      <c r="B85" s="272">
        <v>4612746210696</v>
      </c>
      <c r="C85" s="156" t="s">
        <v>104</v>
      </c>
      <c r="D85" s="15">
        <v>20</v>
      </c>
      <c r="E85" s="6">
        <v>0.1</v>
      </c>
      <c r="F85" s="26">
        <v>42</v>
      </c>
      <c r="G85" s="26">
        <v>38</v>
      </c>
      <c r="H85" s="26">
        <v>34</v>
      </c>
      <c r="I85" s="12">
        <v>58</v>
      </c>
      <c r="J85" s="12">
        <v>49</v>
      </c>
      <c r="K85" s="42"/>
      <c r="L85" s="58">
        <f>IF($K$8=1,F85*K85*D85,IF($K$8=2,K85*G85*D85,IF($K$8=3,K85*H85*D85,0)))</f>
        <v>0</v>
      </c>
      <c r="M85" s="58">
        <f>IF($K$8=1,F85*N85,IF($K$8=2,N85*G85,IF($K$8=3,N85*H85,0)))</f>
        <v>0</v>
      </c>
      <c r="N85" s="42"/>
      <c r="O85" s="76"/>
      <c r="P85" s="158"/>
    </row>
    <row r="86" spans="1:16" ht="14.4" thickBot="1">
      <c r="A86" s="160"/>
      <c r="B86" s="275">
        <v>4612746210962</v>
      </c>
      <c r="C86" s="173" t="s">
        <v>105</v>
      </c>
      <c r="D86" s="161">
        <v>20</v>
      </c>
      <c r="E86" s="162">
        <v>0.1</v>
      </c>
      <c r="F86" s="26">
        <v>110</v>
      </c>
      <c r="G86" s="26">
        <v>99</v>
      </c>
      <c r="H86" s="26">
        <v>88</v>
      </c>
      <c r="I86" s="12">
        <v>155</v>
      </c>
      <c r="J86" s="12">
        <v>132</v>
      </c>
      <c r="K86" s="164"/>
      <c r="L86" s="165">
        <f>IF($K$8=1,F86*K86*D86,IF($K$8=2,K86*G86*D86,IF($K$8=3,K86*H86*D86,0)))</f>
        <v>0</v>
      </c>
      <c r="M86" s="165">
        <f>IF($K$8=1,F86*N86,IF($K$8=2,N86*G86,IF($K$8=3,N86*H86,0)))</f>
        <v>0</v>
      </c>
      <c r="N86" s="164"/>
      <c r="O86" s="191"/>
      <c r="P86" s="189"/>
    </row>
    <row r="87" spans="1:16" ht="15.75" customHeight="1" thickBot="1">
      <c r="A87" s="257" t="s">
        <v>57</v>
      </c>
      <c r="B87" s="257"/>
      <c r="C87" s="392" t="s">
        <v>107</v>
      </c>
      <c r="D87" s="393"/>
      <c r="E87" s="393"/>
      <c r="F87" s="393"/>
      <c r="G87" s="393"/>
      <c r="H87" s="393"/>
      <c r="I87" s="393"/>
      <c r="J87" s="394"/>
      <c r="K87" s="167"/>
      <c r="L87" s="168"/>
      <c r="M87" s="168"/>
      <c r="N87" s="169"/>
      <c r="O87" s="169"/>
      <c r="P87" s="93"/>
    </row>
    <row r="88" spans="1:16">
      <c r="A88" s="280"/>
      <c r="B88" s="270">
        <v>4627119620255</v>
      </c>
      <c r="C88" s="196" t="s">
        <v>46</v>
      </c>
      <c r="D88" s="197">
        <v>16</v>
      </c>
      <c r="E88" s="198">
        <v>0.2</v>
      </c>
      <c r="F88" s="26">
        <v>94</v>
      </c>
      <c r="G88" s="26">
        <v>89</v>
      </c>
      <c r="H88" s="26">
        <v>84</v>
      </c>
      <c r="I88" s="12">
        <v>124</v>
      </c>
      <c r="J88" s="12">
        <v>98</v>
      </c>
      <c r="K88" s="153"/>
      <c r="L88" s="154">
        <f>IF($K$8=1,F88*K88*D88,IF($K$8=2,K88*G88*D88,IF($K$8=3,K88*H88*D88,0)))</f>
        <v>0</v>
      </c>
      <c r="M88" s="154">
        <f>IF($K$8=1,F88*N88,IF($K$8=2,N88*G88,IF($K$8=3,N88*H88,0)))</f>
        <v>0</v>
      </c>
      <c r="N88" s="153"/>
      <c r="O88" s="174"/>
      <c r="P88" s="175"/>
    </row>
    <row r="89" spans="1:16">
      <c r="A89" s="281"/>
      <c r="B89" s="272">
        <v>4627119620262</v>
      </c>
      <c r="C89" s="199" t="s">
        <v>45</v>
      </c>
      <c r="D89" s="16">
        <v>16</v>
      </c>
      <c r="E89" s="7">
        <v>0.2</v>
      </c>
      <c r="F89" s="26">
        <v>94</v>
      </c>
      <c r="G89" s="26">
        <v>89</v>
      </c>
      <c r="H89" s="26">
        <v>84</v>
      </c>
      <c r="I89" s="12">
        <v>124</v>
      </c>
      <c r="J89" s="12">
        <v>98</v>
      </c>
      <c r="K89" s="42"/>
      <c r="L89" s="58">
        <f>IF($K$8=1,F89*K89*D89,IF($K$8=2,K89*G89*D89,IF($K$8=3,K89*H89*D89,0)))</f>
        <v>0</v>
      </c>
      <c r="M89" s="58">
        <f>IF($K$8=1,F89*N89,IF($K$8=2,N89*G89,IF($K$8=3,N89*H89,0)))</f>
        <v>0</v>
      </c>
      <c r="N89" s="42"/>
      <c r="O89" s="70"/>
      <c r="P89" s="158"/>
    </row>
    <row r="90" spans="1:16">
      <c r="A90" s="281"/>
      <c r="B90" s="272">
        <v>4627119620279</v>
      </c>
      <c r="C90" s="199" t="s">
        <v>43</v>
      </c>
      <c r="D90" s="16">
        <v>16</v>
      </c>
      <c r="E90" s="7">
        <v>0.2</v>
      </c>
      <c r="F90" s="26">
        <v>94</v>
      </c>
      <c r="G90" s="26">
        <v>89</v>
      </c>
      <c r="H90" s="26">
        <v>84</v>
      </c>
      <c r="I90" s="12">
        <v>124</v>
      </c>
      <c r="J90" s="12">
        <v>98</v>
      </c>
      <c r="K90" s="42"/>
      <c r="L90" s="58">
        <f>IF($K$8=1,F90*K90*D90,IF($K$8=2,K90*G90*D90,IF($K$8=3,K90*H90*D90,0)))</f>
        <v>0</v>
      </c>
      <c r="M90" s="58">
        <f>IF($K$8=1,F90*N90,IF($K$8=2,N90*G90,IF($K$8=3,N90*H90,0)))</f>
        <v>0</v>
      </c>
      <c r="N90" s="42"/>
      <c r="O90" s="81"/>
      <c r="P90" s="158"/>
    </row>
    <row r="91" spans="1:16" ht="14.4" thickBot="1">
      <c r="A91" s="282"/>
      <c r="B91" s="275">
        <v>4627119620286</v>
      </c>
      <c r="C91" s="200" t="s">
        <v>44</v>
      </c>
      <c r="D91" s="201">
        <v>16</v>
      </c>
      <c r="E91" s="202">
        <v>0.2</v>
      </c>
      <c r="F91" s="26">
        <v>94</v>
      </c>
      <c r="G91" s="26">
        <v>89</v>
      </c>
      <c r="H91" s="26">
        <v>84</v>
      </c>
      <c r="I91" s="12">
        <v>124</v>
      </c>
      <c r="J91" s="12">
        <v>98</v>
      </c>
      <c r="K91" s="164"/>
      <c r="L91" s="165">
        <f>IF($K$8=1,F91*K91*D91,IF($K$8=2,K91*G91*D91,IF($K$8=3,K91*H91*D91,0)))</f>
        <v>0</v>
      </c>
      <c r="M91" s="165">
        <f>IF($K$8=1,F91*N91,IF($K$8=2,N91*G91,IF($K$8=3,N91*H91,0)))</f>
        <v>0</v>
      </c>
      <c r="N91" s="164"/>
      <c r="O91" s="166"/>
      <c r="P91" s="189"/>
    </row>
    <row r="92" spans="1:16" hidden="1">
      <c r="A92" s="53"/>
      <c r="B92" s="279"/>
      <c r="C92" s="192" t="s">
        <v>31</v>
      </c>
      <c r="D92" s="193">
        <v>25</v>
      </c>
      <c r="E92" s="194">
        <v>0.1</v>
      </c>
      <c r="F92" s="195"/>
      <c r="G92" s="195"/>
      <c r="H92" s="195"/>
      <c r="I92" s="142"/>
      <c r="J92" s="142"/>
      <c r="K92" s="72"/>
      <c r="L92" s="148">
        <f>IF($J$6=1,F92*K92*D92,IF($J$6=2,K92*G92*D92,IF($J$6=3,K92*H92*D92,0)))</f>
        <v>0</v>
      </c>
      <c r="M92" s="148">
        <f>IF($J$6=1,F92*N92,IF($J$6=2,N92*G92,IF($J$6=3,N92*H92,0)))</f>
        <v>0</v>
      </c>
      <c r="N92" s="53"/>
    </row>
    <row r="93" spans="1:16" ht="15.75" customHeight="1" thickBot="1">
      <c r="A93" s="265" t="s">
        <v>58</v>
      </c>
      <c r="B93" s="265"/>
      <c r="C93" s="404" t="s">
        <v>108</v>
      </c>
      <c r="D93" s="405"/>
      <c r="E93" s="405"/>
      <c r="F93" s="405"/>
      <c r="G93" s="405"/>
      <c r="H93" s="405"/>
      <c r="I93" s="405"/>
      <c r="J93" s="406"/>
      <c r="K93" s="78"/>
      <c r="L93" s="146"/>
      <c r="M93" s="146"/>
      <c r="N93" s="147"/>
      <c r="O93" s="169"/>
      <c r="P93" s="93"/>
    </row>
    <row r="94" spans="1:16" ht="15.75" customHeight="1">
      <c r="A94" s="280"/>
      <c r="B94" s="270">
        <v>4612746210702</v>
      </c>
      <c r="C94" s="149" t="s">
        <v>32</v>
      </c>
      <c r="D94" s="150">
        <v>12</v>
      </c>
      <c r="E94" s="151">
        <v>0.2</v>
      </c>
      <c r="F94" s="26">
        <v>102</v>
      </c>
      <c r="G94" s="26">
        <v>96</v>
      </c>
      <c r="H94" s="26">
        <v>90</v>
      </c>
      <c r="I94" s="12">
        <v>134</v>
      </c>
      <c r="J94" s="12">
        <v>107</v>
      </c>
      <c r="K94" s="153"/>
      <c r="L94" s="154">
        <f>IF($K$8=1,F94*K94*D94,IF($K$8=2,K94*G94*D94,IF($K$8=3,K94*H94*D94,0)))</f>
        <v>0</v>
      </c>
      <c r="M94" s="154">
        <f>IF($K$8=1,F94*N94,IF($K$8=2,N94*G94,IF($K$8=3,N94*H94,0)))</f>
        <v>0</v>
      </c>
      <c r="N94" s="153"/>
      <c r="O94" s="207"/>
      <c r="P94" s="101"/>
    </row>
    <row r="95" spans="1:16" ht="15.75" customHeight="1">
      <c r="A95" s="281"/>
      <c r="B95" s="272">
        <v>4612746210719</v>
      </c>
      <c r="C95" s="156" t="s">
        <v>33</v>
      </c>
      <c r="D95" s="15">
        <v>12</v>
      </c>
      <c r="E95" s="6">
        <v>0.2</v>
      </c>
      <c r="F95" s="26">
        <v>102</v>
      </c>
      <c r="G95" s="26">
        <v>96</v>
      </c>
      <c r="H95" s="26">
        <v>90</v>
      </c>
      <c r="I95" s="12">
        <v>134</v>
      </c>
      <c r="J95" s="12">
        <v>107</v>
      </c>
      <c r="K95" s="42"/>
      <c r="L95" s="58">
        <f>IF($K$8=1,F95*K95*D95,IF($K$8=2,K95*G95*D95,IF($K$8=3,K95*H95*D95,0)))</f>
        <v>0</v>
      </c>
      <c r="M95" s="58">
        <f>IF($K$8=1,F95*N95,IF($K$8=2,N95*G95,IF($K$8=3,N95*H95,0)))</f>
        <v>0</v>
      </c>
      <c r="N95" s="42"/>
      <c r="O95" s="208"/>
      <c r="P95" s="158"/>
    </row>
    <row r="96" spans="1:16" s="9" customFormat="1">
      <c r="A96" s="283"/>
      <c r="B96" s="272">
        <v>4612746210894</v>
      </c>
      <c r="C96" s="180" t="s">
        <v>40</v>
      </c>
      <c r="D96" s="17">
        <v>12</v>
      </c>
      <c r="E96" s="6">
        <v>0.2</v>
      </c>
      <c r="F96" s="26">
        <v>102</v>
      </c>
      <c r="G96" s="26">
        <v>96</v>
      </c>
      <c r="H96" s="26">
        <v>90</v>
      </c>
      <c r="I96" s="12">
        <v>134</v>
      </c>
      <c r="J96" s="12">
        <v>107</v>
      </c>
      <c r="K96" s="44"/>
      <c r="L96" s="58">
        <f>IF($K$8=1,F96*K96*D96,IF($K$8=2,K96*G96*D96,IF($K$8=3,K96*H96*D96,0)))</f>
        <v>0</v>
      </c>
      <c r="M96" s="58">
        <f>IF($K$8=1,F96*N96,IF($K$8=2,N96*G96,IF($K$8=3,N96*H96,0)))</f>
        <v>0</v>
      </c>
      <c r="N96" s="44"/>
      <c r="O96" s="209"/>
      <c r="P96" s="203"/>
    </row>
    <row r="97" spans="1:16" s="9" customFormat="1" ht="14.4" thickBot="1">
      <c r="A97" s="284"/>
      <c r="B97" s="275">
        <v>4612746210900</v>
      </c>
      <c r="C97" s="184" t="s">
        <v>41</v>
      </c>
      <c r="D97" s="204">
        <v>12</v>
      </c>
      <c r="E97" s="162">
        <v>0.2</v>
      </c>
      <c r="F97" s="26">
        <v>102</v>
      </c>
      <c r="G97" s="26">
        <v>96</v>
      </c>
      <c r="H97" s="26">
        <v>90</v>
      </c>
      <c r="I97" s="12">
        <v>134</v>
      </c>
      <c r="J97" s="12">
        <v>107</v>
      </c>
      <c r="K97" s="205"/>
      <c r="L97" s="165">
        <f>IF($K$8=1,F97*K97*D97,IF($K$8=2,K97*G97*D97,IF($K$8=3,K97*H97*D97,0)))</f>
        <v>0</v>
      </c>
      <c r="M97" s="165">
        <f>IF($K$8=1,F97*N97,IF($K$8=2,N97*G97,IF($K$8=3,N97*H97,0)))</f>
        <v>0</v>
      </c>
      <c r="N97" s="205"/>
      <c r="O97" s="210"/>
      <c r="P97" s="206"/>
    </row>
    <row r="98" spans="1:16" ht="18" customHeight="1" thickBot="1">
      <c r="A98" s="257" t="s">
        <v>59</v>
      </c>
      <c r="B98" s="257"/>
      <c r="C98" s="389" t="s">
        <v>109</v>
      </c>
      <c r="D98" s="390"/>
      <c r="E98" s="390"/>
      <c r="F98" s="390"/>
      <c r="G98" s="390"/>
      <c r="H98" s="390"/>
      <c r="I98" s="390"/>
      <c r="J98" s="391"/>
      <c r="K98" s="167"/>
      <c r="L98" s="168"/>
      <c r="M98" s="168"/>
      <c r="N98" s="169"/>
      <c r="O98" s="83"/>
      <c r="P98" s="75"/>
    </row>
    <row r="99" spans="1:16" ht="15.75" customHeight="1">
      <c r="A99" s="280"/>
      <c r="B99" s="290">
        <v>4612746211051</v>
      </c>
      <c r="C99" s="285" t="s">
        <v>111</v>
      </c>
      <c r="D99" s="218">
        <v>12</v>
      </c>
      <c r="E99" s="151">
        <v>0.2</v>
      </c>
      <c r="F99" s="26">
        <v>224</v>
      </c>
      <c r="G99" s="26">
        <v>199.5</v>
      </c>
      <c r="H99" s="26">
        <v>178.5</v>
      </c>
      <c r="I99" s="12">
        <v>315</v>
      </c>
      <c r="J99" s="12">
        <v>266</v>
      </c>
      <c r="K99" s="153"/>
      <c r="L99" s="154">
        <f t="shared" ref="L99:L113" si="10">IF($K$8=1,F99*K99*D99,IF($K$8=2,K99*G99*D99,IF($K$8=3,K99*H99*D99,0)))</f>
        <v>0</v>
      </c>
      <c r="M99" s="154">
        <f t="shared" ref="M99:M113" si="11">IF($K$8=1,F99*N99,IF($K$8=2,N99*G99,IF($K$8=3,N99*H99,0)))</f>
        <v>0</v>
      </c>
      <c r="N99" s="219"/>
      <c r="O99" s="211"/>
      <c r="P99" s="77"/>
    </row>
    <row r="100" spans="1:16" s="22" customFormat="1" ht="15.75" customHeight="1">
      <c r="A100" s="291"/>
      <c r="B100" s="292"/>
      <c r="C100" s="286" t="s">
        <v>110</v>
      </c>
      <c r="D100" s="19"/>
      <c r="E100" s="20"/>
      <c r="F100" s="29">
        <v>32</v>
      </c>
      <c r="G100" s="27">
        <v>28.5</v>
      </c>
      <c r="H100" s="27">
        <v>25.5</v>
      </c>
      <c r="I100" s="21">
        <v>45</v>
      </c>
      <c r="J100" s="21">
        <v>38</v>
      </c>
      <c r="K100" s="38"/>
      <c r="L100" s="58">
        <f t="shared" si="10"/>
        <v>0</v>
      </c>
      <c r="M100" s="58">
        <f t="shared" si="11"/>
        <v>0</v>
      </c>
      <c r="N100" s="221"/>
      <c r="O100" s="212"/>
      <c r="P100" s="84"/>
    </row>
    <row r="101" spans="1:16" ht="15.75" customHeight="1">
      <c r="A101" s="281"/>
      <c r="B101" s="293">
        <v>4612746211068</v>
      </c>
      <c r="C101" s="287" t="s">
        <v>112</v>
      </c>
      <c r="D101" s="18">
        <v>12</v>
      </c>
      <c r="E101" s="6">
        <v>0.2</v>
      </c>
      <c r="F101" s="26">
        <v>224</v>
      </c>
      <c r="G101" s="26">
        <v>199.5</v>
      </c>
      <c r="H101" s="26">
        <v>178.5</v>
      </c>
      <c r="I101" s="12">
        <v>315</v>
      </c>
      <c r="J101" s="12">
        <v>266</v>
      </c>
      <c r="K101" s="42"/>
      <c r="L101" s="58">
        <f t="shared" si="10"/>
        <v>0</v>
      </c>
      <c r="M101" s="58">
        <f t="shared" si="11"/>
        <v>0</v>
      </c>
      <c r="N101" s="223"/>
      <c r="O101" s="96"/>
      <c r="P101" s="85"/>
    </row>
    <row r="102" spans="1:16" s="22" customFormat="1" ht="15.75" customHeight="1">
      <c r="A102" s="291"/>
      <c r="B102" s="292"/>
      <c r="C102" s="286" t="s">
        <v>110</v>
      </c>
      <c r="D102" s="19"/>
      <c r="E102" s="20"/>
      <c r="F102" s="29">
        <v>32</v>
      </c>
      <c r="G102" s="27">
        <v>28.5</v>
      </c>
      <c r="H102" s="27">
        <v>25.5</v>
      </c>
      <c r="I102" s="21">
        <v>45</v>
      </c>
      <c r="J102" s="21">
        <v>38</v>
      </c>
      <c r="K102" s="38"/>
      <c r="L102" s="58">
        <f t="shared" si="10"/>
        <v>0</v>
      </c>
      <c r="M102" s="58">
        <f t="shared" si="11"/>
        <v>0</v>
      </c>
      <c r="N102" s="221"/>
      <c r="O102" s="213"/>
      <c r="P102" s="84"/>
    </row>
    <row r="103" spans="1:16" s="9" customFormat="1" ht="15.6">
      <c r="A103" s="283"/>
      <c r="B103" s="293">
        <v>4612746211075</v>
      </c>
      <c r="C103" s="287" t="s">
        <v>113</v>
      </c>
      <c r="D103" s="18">
        <v>12</v>
      </c>
      <c r="E103" s="8">
        <v>0.2</v>
      </c>
      <c r="F103" s="26">
        <v>266</v>
      </c>
      <c r="G103" s="26">
        <v>241.5</v>
      </c>
      <c r="H103" s="26">
        <v>213.5</v>
      </c>
      <c r="I103" s="12">
        <v>378</v>
      </c>
      <c r="J103" s="12">
        <v>315</v>
      </c>
      <c r="K103" s="44"/>
      <c r="L103" s="58">
        <f t="shared" si="10"/>
        <v>0</v>
      </c>
      <c r="M103" s="58">
        <f t="shared" si="11"/>
        <v>0</v>
      </c>
      <c r="N103" s="224"/>
      <c r="O103" s="214"/>
      <c r="P103" s="90"/>
    </row>
    <row r="104" spans="1:16" s="23" customFormat="1" ht="15.6">
      <c r="A104" s="294"/>
      <c r="B104" s="295"/>
      <c r="C104" s="286" t="s">
        <v>110</v>
      </c>
      <c r="D104" s="19"/>
      <c r="E104" s="20"/>
      <c r="F104" s="29">
        <v>38</v>
      </c>
      <c r="G104" s="27">
        <v>34.5</v>
      </c>
      <c r="H104" s="27">
        <v>30.5</v>
      </c>
      <c r="I104" s="21">
        <v>54</v>
      </c>
      <c r="J104" s="21">
        <v>45</v>
      </c>
      <c r="K104" s="39"/>
      <c r="L104" s="58">
        <f t="shared" si="10"/>
        <v>0</v>
      </c>
      <c r="M104" s="58">
        <f t="shared" si="11"/>
        <v>0</v>
      </c>
      <c r="N104" s="225"/>
      <c r="O104" s="215"/>
      <c r="P104" s="86"/>
    </row>
    <row r="105" spans="1:16" s="9" customFormat="1" ht="15.6">
      <c r="A105" s="283"/>
      <c r="B105" s="293">
        <v>4612746211082</v>
      </c>
      <c r="C105" s="287" t="s">
        <v>114</v>
      </c>
      <c r="D105" s="18">
        <v>12</v>
      </c>
      <c r="E105" s="8">
        <v>0.2</v>
      </c>
      <c r="F105" s="26">
        <v>224</v>
      </c>
      <c r="G105" s="26">
        <v>199.5</v>
      </c>
      <c r="H105" s="26">
        <v>178.5</v>
      </c>
      <c r="I105" s="12">
        <v>315</v>
      </c>
      <c r="J105" s="12">
        <v>266</v>
      </c>
      <c r="K105" s="44"/>
      <c r="L105" s="58">
        <f t="shared" si="10"/>
        <v>0</v>
      </c>
      <c r="M105" s="58">
        <f t="shared" si="11"/>
        <v>0</v>
      </c>
      <c r="N105" s="224"/>
      <c r="O105" s="214"/>
      <c r="P105" s="82"/>
    </row>
    <row r="106" spans="1:16" s="23" customFormat="1" ht="15.6">
      <c r="A106" s="294"/>
      <c r="B106" s="295"/>
      <c r="C106" s="286" t="s">
        <v>110</v>
      </c>
      <c r="D106" s="19"/>
      <c r="E106" s="20"/>
      <c r="F106" s="29">
        <v>32</v>
      </c>
      <c r="G106" s="27">
        <v>28.5</v>
      </c>
      <c r="H106" s="27">
        <v>25.5</v>
      </c>
      <c r="I106" s="21">
        <v>45</v>
      </c>
      <c r="J106" s="21">
        <v>38</v>
      </c>
      <c r="K106" s="39"/>
      <c r="L106" s="58">
        <f t="shared" si="10"/>
        <v>0</v>
      </c>
      <c r="M106" s="58">
        <f t="shared" si="11"/>
        <v>0</v>
      </c>
      <c r="N106" s="225"/>
      <c r="O106" s="216"/>
      <c r="P106" s="87"/>
    </row>
    <row r="107" spans="1:16" ht="15.6">
      <c r="A107" s="156"/>
      <c r="B107" s="293">
        <v>4612746211099</v>
      </c>
      <c r="C107" s="287" t="s">
        <v>115</v>
      </c>
      <c r="D107" s="18">
        <v>12</v>
      </c>
      <c r="E107" s="6">
        <v>0.2</v>
      </c>
      <c r="F107" s="26">
        <v>224</v>
      </c>
      <c r="G107" s="26">
        <v>199.5</v>
      </c>
      <c r="H107" s="26">
        <v>178.5</v>
      </c>
      <c r="I107" s="12">
        <v>315</v>
      </c>
      <c r="J107" s="12">
        <v>266</v>
      </c>
      <c r="K107" s="42"/>
      <c r="L107" s="58">
        <f t="shared" si="10"/>
        <v>0</v>
      </c>
      <c r="M107" s="58">
        <f t="shared" si="11"/>
        <v>0</v>
      </c>
      <c r="N107" s="223"/>
      <c r="O107" s="128"/>
      <c r="P107" s="85"/>
    </row>
    <row r="108" spans="1:16" s="22" customFormat="1" ht="15.6">
      <c r="A108" s="296"/>
      <c r="B108" s="297"/>
      <c r="C108" s="286" t="s">
        <v>110</v>
      </c>
      <c r="D108" s="19"/>
      <c r="E108" s="20"/>
      <c r="F108" s="29">
        <v>32</v>
      </c>
      <c r="G108" s="27">
        <v>28.5</v>
      </c>
      <c r="H108" s="27">
        <v>25.5</v>
      </c>
      <c r="I108" s="21">
        <v>45</v>
      </c>
      <c r="J108" s="21">
        <v>38</v>
      </c>
      <c r="K108" s="38"/>
      <c r="L108" s="58">
        <f t="shared" si="10"/>
        <v>0</v>
      </c>
      <c r="M108" s="58">
        <f t="shared" si="11"/>
        <v>0</v>
      </c>
      <c r="N108" s="221"/>
      <c r="O108" s="213"/>
      <c r="P108" s="84"/>
    </row>
    <row r="109" spans="1:16" ht="15.6">
      <c r="A109" s="156"/>
      <c r="B109" s="293">
        <v>4612746211105</v>
      </c>
      <c r="C109" s="287" t="s">
        <v>116</v>
      </c>
      <c r="D109" s="18">
        <v>12</v>
      </c>
      <c r="E109" s="6">
        <v>0.2</v>
      </c>
      <c r="F109" s="26">
        <v>266</v>
      </c>
      <c r="G109" s="26">
        <v>241.5</v>
      </c>
      <c r="H109" s="26">
        <v>213.5</v>
      </c>
      <c r="I109" s="12">
        <v>378</v>
      </c>
      <c r="J109" s="12">
        <v>315</v>
      </c>
      <c r="K109" s="42"/>
      <c r="L109" s="58">
        <f t="shared" si="10"/>
        <v>0</v>
      </c>
      <c r="M109" s="58">
        <f t="shared" si="11"/>
        <v>0</v>
      </c>
      <c r="N109" s="223"/>
      <c r="O109" s="5"/>
      <c r="P109" s="88"/>
    </row>
    <row r="110" spans="1:16" s="22" customFormat="1" ht="15.6">
      <c r="A110" s="296"/>
      <c r="B110" s="297"/>
      <c r="C110" s="286" t="s">
        <v>110</v>
      </c>
      <c r="D110" s="19"/>
      <c r="E110" s="20"/>
      <c r="F110" s="29">
        <v>38</v>
      </c>
      <c r="G110" s="27">
        <v>34.5</v>
      </c>
      <c r="H110" s="27">
        <v>30.5</v>
      </c>
      <c r="I110" s="21">
        <v>54</v>
      </c>
      <c r="J110" s="21">
        <v>45</v>
      </c>
      <c r="K110" s="38"/>
      <c r="L110" s="58">
        <f t="shared" si="10"/>
        <v>0</v>
      </c>
      <c r="M110" s="58">
        <f t="shared" si="11"/>
        <v>0</v>
      </c>
      <c r="N110" s="221"/>
      <c r="O110" s="212"/>
      <c r="P110" s="94"/>
    </row>
    <row r="111" spans="1:16" ht="15.6">
      <c r="A111" s="156"/>
      <c r="B111" s="293">
        <v>4612746211112</v>
      </c>
      <c r="C111" s="287" t="s">
        <v>117</v>
      </c>
      <c r="D111" s="18">
        <v>12</v>
      </c>
      <c r="E111" s="6">
        <v>0.2</v>
      </c>
      <c r="F111" s="26">
        <v>266</v>
      </c>
      <c r="G111" s="26">
        <v>241.5</v>
      </c>
      <c r="H111" s="26">
        <v>213.5</v>
      </c>
      <c r="I111" s="12">
        <v>378</v>
      </c>
      <c r="J111" s="12">
        <v>315</v>
      </c>
      <c r="K111" s="42"/>
      <c r="L111" s="58">
        <f t="shared" si="10"/>
        <v>0</v>
      </c>
      <c r="M111" s="58">
        <f t="shared" si="11"/>
        <v>0</v>
      </c>
      <c r="N111" s="223"/>
      <c r="O111" s="128"/>
      <c r="P111" s="64"/>
    </row>
    <row r="112" spans="1:16" ht="15.6">
      <c r="A112" s="156"/>
      <c r="B112" s="298"/>
      <c r="C112" s="286" t="s">
        <v>110</v>
      </c>
      <c r="D112" s="19"/>
      <c r="E112" s="20"/>
      <c r="F112" s="29">
        <v>38</v>
      </c>
      <c r="G112" s="27">
        <v>34.5</v>
      </c>
      <c r="H112" s="27">
        <v>30.5</v>
      </c>
      <c r="I112" s="21">
        <v>54</v>
      </c>
      <c r="J112" s="21">
        <v>45</v>
      </c>
      <c r="K112" s="37"/>
      <c r="L112" s="58">
        <f t="shared" si="10"/>
        <v>0</v>
      </c>
      <c r="M112" s="58">
        <f t="shared" si="11"/>
        <v>0</v>
      </c>
      <c r="N112" s="226"/>
      <c r="O112" s="96"/>
      <c r="P112" s="88"/>
    </row>
    <row r="113" spans="1:16" s="13" customFormat="1" ht="16.2" thickBot="1">
      <c r="A113" s="299"/>
      <c r="B113" s="272">
        <v>4612746211044</v>
      </c>
      <c r="C113" s="288" t="s">
        <v>118</v>
      </c>
      <c r="D113" s="161">
        <v>12</v>
      </c>
      <c r="E113" s="162">
        <v>0.2</v>
      </c>
      <c r="F113" s="28">
        <v>230</v>
      </c>
      <c r="G113" s="26">
        <v>207</v>
      </c>
      <c r="H113" s="26">
        <v>184</v>
      </c>
      <c r="I113" s="12">
        <v>324</v>
      </c>
      <c r="J113" s="12">
        <v>275</v>
      </c>
      <c r="K113" s="227"/>
      <c r="L113" s="165">
        <f t="shared" si="10"/>
        <v>0</v>
      </c>
      <c r="M113" s="165">
        <f t="shared" si="11"/>
        <v>0</v>
      </c>
      <c r="N113" s="228"/>
      <c r="O113" s="217"/>
      <c r="P113" s="89"/>
    </row>
    <row r="114" spans="1:16" ht="15.75" customHeight="1" thickBot="1">
      <c r="A114" s="260" t="s">
        <v>60</v>
      </c>
      <c r="B114" s="300"/>
      <c r="C114" s="390" t="s">
        <v>119</v>
      </c>
      <c r="D114" s="390"/>
      <c r="E114" s="390"/>
      <c r="F114" s="390"/>
      <c r="G114" s="390"/>
      <c r="H114" s="390"/>
      <c r="I114" s="390"/>
      <c r="J114" s="391"/>
      <c r="K114" s="167"/>
      <c r="L114" s="168"/>
      <c r="M114" s="168"/>
      <c r="N114" s="169"/>
      <c r="O114" s="71"/>
    </row>
    <row r="115" spans="1:16" ht="15.75" customHeight="1">
      <c r="A115" s="281"/>
      <c r="B115" s="272">
        <v>4612746210979</v>
      </c>
      <c r="C115" s="285" t="s">
        <v>111</v>
      </c>
      <c r="D115" s="218">
        <v>1</v>
      </c>
      <c r="E115" s="151">
        <v>0.2</v>
      </c>
      <c r="F115" s="26">
        <v>787.5</v>
      </c>
      <c r="G115" s="26">
        <v>700</v>
      </c>
      <c r="H115" s="26">
        <v>625</v>
      </c>
      <c r="I115" s="12"/>
      <c r="J115" s="12"/>
      <c r="K115" s="153"/>
      <c r="L115" s="154">
        <f t="shared" ref="L115:L128" si="12">IF($K$8=1,F115*K115*D115,IF($K$8=2,K115*G115*D115,IF($K$8=3,K115*H115*D115,0)))</f>
        <v>0</v>
      </c>
      <c r="M115" s="154">
        <f t="shared" ref="M115:M128" si="13">IF($K$8=1,F115*N115,IF($K$8=2,N115*G115,IF($K$8=3,N115*H115,0)))</f>
        <v>0</v>
      </c>
      <c r="N115" s="235"/>
      <c r="O115" s="229"/>
      <c r="P115" s="77"/>
    </row>
    <row r="116" spans="1:16" ht="15.75" customHeight="1">
      <c r="A116" s="281"/>
      <c r="B116" s="301"/>
      <c r="C116" s="286" t="s">
        <v>110</v>
      </c>
      <c r="D116" s="19"/>
      <c r="E116" s="20"/>
      <c r="F116" s="29">
        <v>31.5</v>
      </c>
      <c r="G116" s="27">
        <v>28</v>
      </c>
      <c r="H116" s="27">
        <v>25</v>
      </c>
      <c r="I116" s="12">
        <v>45</v>
      </c>
      <c r="J116" s="12">
        <v>38</v>
      </c>
      <c r="K116" s="37"/>
      <c r="L116" s="58">
        <f t="shared" si="12"/>
        <v>0</v>
      </c>
      <c r="M116" s="58">
        <f t="shared" si="13"/>
        <v>0</v>
      </c>
      <c r="N116" s="226"/>
      <c r="O116" s="128"/>
      <c r="P116" s="67"/>
    </row>
    <row r="117" spans="1:16" ht="15.75" customHeight="1">
      <c r="A117" s="281"/>
      <c r="B117" s="272">
        <v>4612746210986</v>
      </c>
      <c r="C117" s="287" t="s">
        <v>112</v>
      </c>
      <c r="D117" s="18">
        <v>1</v>
      </c>
      <c r="E117" s="6">
        <v>0.2</v>
      </c>
      <c r="F117" s="26">
        <v>787.5</v>
      </c>
      <c r="G117" s="26">
        <v>700</v>
      </c>
      <c r="H117" s="26">
        <v>625</v>
      </c>
      <c r="I117" s="12"/>
      <c r="J117" s="12"/>
      <c r="K117" s="42"/>
      <c r="L117" s="58">
        <f t="shared" si="12"/>
        <v>0</v>
      </c>
      <c r="M117" s="58">
        <f t="shared" si="13"/>
        <v>0</v>
      </c>
      <c r="N117" s="226"/>
      <c r="O117" s="128"/>
      <c r="P117" s="88"/>
    </row>
    <row r="118" spans="1:16" ht="15.75" customHeight="1">
      <c r="A118" s="281"/>
      <c r="B118" s="301"/>
      <c r="C118" s="286" t="s">
        <v>110</v>
      </c>
      <c r="D118" s="19"/>
      <c r="E118" s="20"/>
      <c r="F118" s="29">
        <v>31.5</v>
      </c>
      <c r="G118" s="27">
        <v>28</v>
      </c>
      <c r="H118" s="27">
        <v>25</v>
      </c>
      <c r="I118" s="12">
        <v>45</v>
      </c>
      <c r="J118" s="12">
        <v>38</v>
      </c>
      <c r="K118" s="37"/>
      <c r="L118" s="58">
        <f t="shared" si="12"/>
        <v>0</v>
      </c>
      <c r="M118" s="58">
        <f t="shared" si="13"/>
        <v>0</v>
      </c>
      <c r="N118" s="226"/>
      <c r="O118" s="128"/>
      <c r="P118" s="85"/>
    </row>
    <row r="119" spans="1:16" s="9" customFormat="1" ht="15.6">
      <c r="A119" s="283"/>
      <c r="B119" s="272">
        <v>4612746210993</v>
      </c>
      <c r="C119" s="287" t="s">
        <v>113</v>
      </c>
      <c r="D119" s="18">
        <v>1</v>
      </c>
      <c r="E119" s="8">
        <v>0.2</v>
      </c>
      <c r="F119" s="28">
        <v>937.5</v>
      </c>
      <c r="G119" s="26">
        <v>850</v>
      </c>
      <c r="H119" s="26">
        <v>750</v>
      </c>
      <c r="I119" s="12"/>
      <c r="J119" s="12"/>
      <c r="K119" s="44"/>
      <c r="L119" s="58">
        <f t="shared" si="12"/>
        <v>0</v>
      </c>
      <c r="M119" s="58">
        <f t="shared" si="13"/>
        <v>0</v>
      </c>
      <c r="N119" s="236"/>
      <c r="O119" s="230"/>
      <c r="P119" s="65"/>
    </row>
    <row r="120" spans="1:16" s="9" customFormat="1" ht="15.6">
      <c r="A120" s="281"/>
      <c r="B120" s="301"/>
      <c r="C120" s="286" t="s">
        <v>110</v>
      </c>
      <c r="D120" s="19"/>
      <c r="E120" s="20"/>
      <c r="F120" s="29">
        <v>37.5</v>
      </c>
      <c r="G120" s="27">
        <v>34</v>
      </c>
      <c r="H120" s="27">
        <v>30</v>
      </c>
      <c r="I120" s="12">
        <v>54</v>
      </c>
      <c r="J120" s="12">
        <v>45</v>
      </c>
      <c r="K120" s="37"/>
      <c r="L120" s="58">
        <f t="shared" si="12"/>
        <v>0</v>
      </c>
      <c r="M120" s="58">
        <f t="shared" si="13"/>
        <v>0</v>
      </c>
      <c r="N120" s="236"/>
      <c r="O120" s="231"/>
      <c r="P120" s="91"/>
    </row>
    <row r="121" spans="1:16" s="9" customFormat="1" ht="15.6">
      <c r="A121" s="283"/>
      <c r="B121" s="272">
        <v>4612746211006</v>
      </c>
      <c r="C121" s="287" t="s">
        <v>114</v>
      </c>
      <c r="D121" s="18">
        <v>1</v>
      </c>
      <c r="E121" s="8">
        <v>0.2</v>
      </c>
      <c r="F121" s="26">
        <v>787.5</v>
      </c>
      <c r="G121" s="26">
        <v>700</v>
      </c>
      <c r="H121" s="26">
        <v>625</v>
      </c>
      <c r="I121" s="12"/>
      <c r="J121" s="12"/>
      <c r="K121" s="44"/>
      <c r="L121" s="58">
        <f t="shared" si="12"/>
        <v>0</v>
      </c>
      <c r="M121" s="58">
        <f t="shared" si="13"/>
        <v>0</v>
      </c>
      <c r="N121" s="236"/>
      <c r="O121" s="232"/>
      <c r="P121" s="91"/>
    </row>
    <row r="122" spans="1:16" s="9" customFormat="1" ht="15.6">
      <c r="A122" s="281"/>
      <c r="B122" s="301"/>
      <c r="C122" s="286" t="s">
        <v>110</v>
      </c>
      <c r="D122" s="19"/>
      <c r="E122" s="20"/>
      <c r="F122" s="29">
        <v>31.5</v>
      </c>
      <c r="G122" s="27">
        <v>28</v>
      </c>
      <c r="H122" s="27">
        <v>25</v>
      </c>
      <c r="I122" s="12">
        <v>45</v>
      </c>
      <c r="J122" s="12">
        <v>38</v>
      </c>
      <c r="K122" s="37"/>
      <c r="L122" s="58">
        <f t="shared" si="12"/>
        <v>0</v>
      </c>
      <c r="M122" s="58">
        <f t="shared" si="13"/>
        <v>0</v>
      </c>
      <c r="N122" s="236"/>
      <c r="O122" s="214"/>
      <c r="P122" s="90"/>
    </row>
    <row r="123" spans="1:16" ht="15.6">
      <c r="A123" s="156"/>
      <c r="B123" s="272">
        <v>4612746211013</v>
      </c>
      <c r="C123" s="287" t="s">
        <v>115</v>
      </c>
      <c r="D123" s="18">
        <v>1</v>
      </c>
      <c r="E123" s="6">
        <v>0.2</v>
      </c>
      <c r="F123" s="26">
        <v>787.5</v>
      </c>
      <c r="G123" s="26">
        <v>700</v>
      </c>
      <c r="H123" s="26">
        <v>625</v>
      </c>
      <c r="I123" s="12"/>
      <c r="J123" s="12"/>
      <c r="K123" s="42"/>
      <c r="L123" s="58">
        <f t="shared" si="12"/>
        <v>0</v>
      </c>
      <c r="M123" s="58">
        <f t="shared" si="13"/>
        <v>0</v>
      </c>
      <c r="N123" s="226"/>
      <c r="O123" s="233"/>
      <c r="P123" s="85"/>
    </row>
    <row r="124" spans="1:16" ht="15.6">
      <c r="A124" s="281"/>
      <c r="B124" s="301"/>
      <c r="C124" s="286" t="s">
        <v>110</v>
      </c>
      <c r="D124" s="19"/>
      <c r="E124" s="20"/>
      <c r="F124" s="29">
        <v>31.5</v>
      </c>
      <c r="G124" s="27">
        <v>28</v>
      </c>
      <c r="H124" s="27">
        <v>25</v>
      </c>
      <c r="I124" s="12">
        <v>45</v>
      </c>
      <c r="J124" s="12">
        <v>38</v>
      </c>
      <c r="K124" s="37"/>
      <c r="L124" s="58">
        <f t="shared" si="12"/>
        <v>0</v>
      </c>
      <c r="M124" s="58">
        <f t="shared" si="13"/>
        <v>0</v>
      </c>
      <c r="N124" s="226"/>
      <c r="O124" s="128"/>
      <c r="P124" s="67"/>
    </row>
    <row r="125" spans="1:16" ht="15.6">
      <c r="A125" s="156"/>
      <c r="B125" s="272">
        <v>4612746211020</v>
      </c>
      <c r="C125" s="287" t="s">
        <v>116</v>
      </c>
      <c r="D125" s="18">
        <v>1</v>
      </c>
      <c r="E125" s="6">
        <v>0.2</v>
      </c>
      <c r="F125" s="28">
        <v>937.5</v>
      </c>
      <c r="G125" s="26">
        <v>850</v>
      </c>
      <c r="H125" s="26">
        <v>750</v>
      </c>
      <c r="I125" s="12"/>
      <c r="J125" s="12"/>
      <c r="K125" s="42"/>
      <c r="L125" s="58">
        <f t="shared" si="12"/>
        <v>0</v>
      </c>
      <c r="M125" s="58">
        <f t="shared" si="13"/>
        <v>0</v>
      </c>
      <c r="N125" s="226"/>
      <c r="O125" s="233"/>
      <c r="P125" s="85"/>
    </row>
    <row r="126" spans="1:16" ht="15.6">
      <c r="A126" s="281"/>
      <c r="B126" s="301"/>
      <c r="C126" s="286" t="s">
        <v>110</v>
      </c>
      <c r="D126" s="19"/>
      <c r="E126" s="20"/>
      <c r="F126" s="29">
        <v>37.5</v>
      </c>
      <c r="G126" s="27">
        <v>34</v>
      </c>
      <c r="H126" s="27">
        <v>30</v>
      </c>
      <c r="I126" s="12">
        <v>54</v>
      </c>
      <c r="J126" s="12">
        <v>45</v>
      </c>
      <c r="K126" s="37"/>
      <c r="L126" s="58">
        <f t="shared" si="12"/>
        <v>0</v>
      </c>
      <c r="M126" s="58">
        <f t="shared" si="13"/>
        <v>0</v>
      </c>
      <c r="N126" s="226"/>
      <c r="O126" s="233"/>
      <c r="P126" s="85"/>
    </row>
    <row r="127" spans="1:16" ht="15.6">
      <c r="A127" s="156"/>
      <c r="B127" s="272">
        <v>4612746211037</v>
      </c>
      <c r="C127" s="287" t="s">
        <v>117</v>
      </c>
      <c r="D127" s="18">
        <v>1</v>
      </c>
      <c r="E127" s="6">
        <v>0.2</v>
      </c>
      <c r="F127" s="28">
        <v>937.5</v>
      </c>
      <c r="G127" s="26">
        <v>850</v>
      </c>
      <c r="H127" s="26">
        <v>750</v>
      </c>
      <c r="I127" s="12"/>
      <c r="J127" s="12"/>
      <c r="K127" s="42"/>
      <c r="L127" s="58">
        <f t="shared" si="12"/>
        <v>0</v>
      </c>
      <c r="M127" s="58">
        <f t="shared" si="13"/>
        <v>0</v>
      </c>
      <c r="N127" s="226"/>
      <c r="O127" s="128"/>
      <c r="P127" s="68"/>
    </row>
    <row r="128" spans="1:16" ht="16.2" thickBot="1">
      <c r="A128" s="282"/>
      <c r="B128" s="302"/>
      <c r="C128" s="289" t="s">
        <v>110</v>
      </c>
      <c r="D128" s="237"/>
      <c r="E128" s="238"/>
      <c r="F128" s="29">
        <v>37.5</v>
      </c>
      <c r="G128" s="27">
        <v>34</v>
      </c>
      <c r="H128" s="27">
        <v>30</v>
      </c>
      <c r="I128" s="12">
        <v>54</v>
      </c>
      <c r="J128" s="12">
        <v>45</v>
      </c>
      <c r="K128" s="239"/>
      <c r="L128" s="165">
        <f t="shared" si="12"/>
        <v>0</v>
      </c>
      <c r="M128" s="165">
        <f t="shared" si="13"/>
        <v>0</v>
      </c>
      <c r="N128" s="240"/>
      <c r="O128" s="234"/>
      <c r="P128" s="69"/>
    </row>
    <row r="129" spans="1:16" ht="18" customHeight="1" thickBot="1">
      <c r="A129" s="257" t="s">
        <v>60</v>
      </c>
      <c r="B129" s="257"/>
      <c r="C129" s="389" t="s">
        <v>120</v>
      </c>
      <c r="D129" s="390"/>
      <c r="E129" s="390"/>
      <c r="F129" s="390"/>
      <c r="G129" s="390"/>
      <c r="H129" s="390"/>
      <c r="I129" s="390"/>
      <c r="J129" s="391"/>
      <c r="K129" s="167"/>
      <c r="L129" s="168"/>
      <c r="M129" s="168"/>
      <c r="N129" s="169"/>
      <c r="O129" s="99"/>
      <c r="P129" s="74"/>
    </row>
    <row r="130" spans="1:16">
      <c r="A130" s="149"/>
      <c r="B130" s="270">
        <v>4612746211280</v>
      </c>
      <c r="C130" s="149" t="s">
        <v>121</v>
      </c>
      <c r="D130" s="150">
        <v>12</v>
      </c>
      <c r="E130" s="151">
        <v>0.2</v>
      </c>
      <c r="F130" s="28">
        <v>186</v>
      </c>
      <c r="G130" s="26">
        <v>168</v>
      </c>
      <c r="H130" s="26">
        <v>149</v>
      </c>
      <c r="I130" s="12">
        <v>262</v>
      </c>
      <c r="J130" s="12">
        <v>222</v>
      </c>
      <c r="K130" s="153"/>
      <c r="L130" s="154">
        <f>IF($K$8=1,F130*K130*D130,IF($K$8=2,K130*G130*D130,IF($K$8=3,K130*H130*D130,0)))</f>
        <v>0</v>
      </c>
      <c r="M130" s="154">
        <f>IF($K$8=1,F130*N130,IF($K$8=2,N130*G130,IF($K$8=3,N130*H130,0)))</f>
        <v>0</v>
      </c>
      <c r="N130" s="219"/>
      <c r="O130" s="100"/>
      <c r="P130" s="101"/>
    </row>
    <row r="131" spans="1:16">
      <c r="A131" s="156"/>
      <c r="B131" s="272">
        <v>4612746211303</v>
      </c>
      <c r="C131" s="156" t="s">
        <v>122</v>
      </c>
      <c r="D131" s="15">
        <v>12</v>
      </c>
      <c r="E131" s="6">
        <v>0.2</v>
      </c>
      <c r="F131" s="28">
        <v>186</v>
      </c>
      <c r="G131" s="26">
        <v>168</v>
      </c>
      <c r="H131" s="26">
        <v>149</v>
      </c>
      <c r="I131" s="12">
        <v>262</v>
      </c>
      <c r="J131" s="12">
        <v>222</v>
      </c>
      <c r="K131" s="42"/>
      <c r="L131" s="58">
        <f>IF($K$8=1,F131*K131*D131,IF($K$8=2,K131*G131*D131,IF($K$8=3,K131*H131*D131,0)))</f>
        <v>0</v>
      </c>
      <c r="M131" s="58">
        <f>IF($K$8=1,F131*N131,IF($K$8=2,N131*G131,IF($K$8=3,N131*H131,0)))</f>
        <v>0</v>
      </c>
      <c r="N131" s="223"/>
      <c r="O131" s="102"/>
      <c r="P131" s="103"/>
    </row>
    <row r="132" spans="1:16">
      <c r="A132" s="156"/>
      <c r="B132" s="272">
        <v>4612746211310</v>
      </c>
      <c r="C132" s="156" t="s">
        <v>123</v>
      </c>
      <c r="D132" s="15">
        <v>12</v>
      </c>
      <c r="E132" s="6">
        <v>0.2</v>
      </c>
      <c r="F132" s="28">
        <v>186</v>
      </c>
      <c r="G132" s="26">
        <v>168</v>
      </c>
      <c r="H132" s="26">
        <v>149</v>
      </c>
      <c r="I132" s="12">
        <v>262</v>
      </c>
      <c r="J132" s="12">
        <v>222</v>
      </c>
      <c r="K132" s="42"/>
      <c r="L132" s="58">
        <f>IF($K$8=1,F132*K132*D132,IF($K$8=2,K132*G132*D132,IF($K$8=3,K132*H132*D132,0)))</f>
        <v>0</v>
      </c>
      <c r="M132" s="58">
        <f>IF($K$8=1,F132*N132,IF($K$8=2,N132*G132,IF($K$8=3,N132*H132,0)))</f>
        <v>0</v>
      </c>
      <c r="N132" s="223"/>
      <c r="O132" s="104"/>
      <c r="P132" s="103"/>
    </row>
    <row r="133" spans="1:16">
      <c r="A133" s="156"/>
      <c r="B133" s="272">
        <v>4612746211341</v>
      </c>
      <c r="C133" s="156" t="s">
        <v>124</v>
      </c>
      <c r="D133" s="15">
        <v>12</v>
      </c>
      <c r="E133" s="6">
        <v>0.2</v>
      </c>
      <c r="F133" s="28">
        <v>186</v>
      </c>
      <c r="G133" s="26">
        <v>168</v>
      </c>
      <c r="H133" s="26">
        <v>149</v>
      </c>
      <c r="I133" s="12">
        <v>262</v>
      </c>
      <c r="J133" s="12">
        <v>222</v>
      </c>
      <c r="K133" s="42"/>
      <c r="L133" s="58">
        <f>IF($K$8=1,F133*K133*D133,IF($K$8=2,K133*G133*D133,IF($K$8=3,K133*H133*D133,0)))</f>
        <v>0</v>
      </c>
      <c r="M133" s="58">
        <f>IF($K$8=1,F133*N133,IF($K$8=2,N133*G133,IF($K$8=3,N133*H133,0)))</f>
        <v>0</v>
      </c>
      <c r="N133" s="223"/>
      <c r="O133" s="102"/>
      <c r="P133" s="103"/>
    </row>
    <row r="134" spans="1:16" ht="14.4" thickBot="1">
      <c r="A134" s="160"/>
      <c r="B134" s="275">
        <v>4612746211273</v>
      </c>
      <c r="C134" s="160" t="s">
        <v>125</v>
      </c>
      <c r="D134" s="161">
        <v>12</v>
      </c>
      <c r="E134" s="162">
        <v>0.2</v>
      </c>
      <c r="F134" s="28">
        <v>186</v>
      </c>
      <c r="G134" s="26">
        <v>168</v>
      </c>
      <c r="H134" s="26">
        <v>149</v>
      </c>
      <c r="I134" s="12">
        <v>262</v>
      </c>
      <c r="J134" s="12">
        <v>222</v>
      </c>
      <c r="K134" s="164"/>
      <c r="L134" s="165">
        <f>IF($K$8=1,F134*K134*D134,IF($K$8=2,K134*G134*D134,IF($K$8=3,K134*H134*D134,0)))</f>
        <v>0</v>
      </c>
      <c r="M134" s="165">
        <f>IF($K$8=1,F134*N134,IF($K$8=2,N134*G134,IF($K$8=3,N134*H134,0)))</f>
        <v>0</v>
      </c>
      <c r="N134" s="241"/>
      <c r="O134" s="105"/>
      <c r="P134" s="106"/>
    </row>
    <row r="135" spans="1:16" ht="15.75" customHeight="1" thickBot="1">
      <c r="A135" s="46" t="s">
        <v>79</v>
      </c>
      <c r="B135" s="53"/>
      <c r="C135" s="384" t="s">
        <v>70</v>
      </c>
      <c r="D135" s="385"/>
      <c r="E135" s="385"/>
      <c r="F135" s="385"/>
      <c r="G135" s="385"/>
      <c r="H135" s="385"/>
      <c r="I135" s="385"/>
      <c r="J135" s="386"/>
      <c r="K135" s="167"/>
      <c r="L135" s="168"/>
      <c r="M135" s="168"/>
      <c r="N135" s="93"/>
      <c r="O135" s="251"/>
      <c r="P135" s="251"/>
    </row>
    <row r="136" spans="1:16" ht="27.6">
      <c r="A136" s="2"/>
      <c r="B136" s="37"/>
      <c r="C136" s="149" t="s">
        <v>72</v>
      </c>
      <c r="D136" s="242" t="s">
        <v>68</v>
      </c>
      <c r="E136" s="151">
        <v>0.1</v>
      </c>
      <c r="F136" s="26">
        <v>110</v>
      </c>
      <c r="G136" s="26">
        <v>105</v>
      </c>
      <c r="H136" s="26">
        <v>100</v>
      </c>
      <c r="I136" s="152"/>
      <c r="J136" s="152"/>
      <c r="K136" s="153"/>
      <c r="L136" s="154">
        <f>IF($K$8=1,F136*K136,IF($K$8=2,K136*G136,IF($K$8=3,K136*H136,0)))</f>
        <v>0</v>
      </c>
      <c r="M136" s="154"/>
      <c r="N136" s="248"/>
      <c r="O136" s="251"/>
      <c r="P136" s="251"/>
    </row>
    <row r="137" spans="1:16" ht="28.2" thickBot="1">
      <c r="A137" s="2"/>
      <c r="B137" s="37"/>
      <c r="C137" s="156" t="s">
        <v>73</v>
      </c>
      <c r="D137" s="30" t="s">
        <v>68</v>
      </c>
      <c r="E137" s="6">
        <v>0.1</v>
      </c>
      <c r="F137" s="26">
        <v>900</v>
      </c>
      <c r="G137" s="26">
        <v>850</v>
      </c>
      <c r="H137" s="26">
        <v>800</v>
      </c>
      <c r="I137" s="12"/>
      <c r="J137" s="141"/>
      <c r="K137" s="42"/>
      <c r="L137" s="58">
        <f t="shared" ref="L137:L142" si="14">IF($K$8=1,F137*K137,IF($K$8=2,K137*G137,IF($K$8=3,K137*H137,0)))</f>
        <v>0</v>
      </c>
      <c r="M137" s="58"/>
      <c r="N137" s="98"/>
      <c r="O137" s="251"/>
      <c r="P137" s="251"/>
    </row>
    <row r="138" spans="1:16" ht="28.2" thickBot="1">
      <c r="A138" s="2"/>
      <c r="B138" s="37"/>
      <c r="C138" s="156" t="s">
        <v>75</v>
      </c>
      <c r="D138" s="30" t="s">
        <v>69</v>
      </c>
      <c r="E138" s="6">
        <v>0.1</v>
      </c>
      <c r="F138" s="26">
        <v>80</v>
      </c>
      <c r="G138" s="26">
        <v>73</v>
      </c>
      <c r="H138" s="26">
        <v>65</v>
      </c>
      <c r="I138" s="139"/>
      <c r="J138" s="143"/>
      <c r="K138" s="140"/>
      <c r="L138" s="58">
        <f t="shared" si="14"/>
        <v>0</v>
      </c>
      <c r="M138" s="58"/>
      <c r="N138" s="98"/>
      <c r="O138" s="251"/>
      <c r="P138" s="251"/>
    </row>
    <row r="139" spans="1:16" ht="27.6">
      <c r="A139" s="2"/>
      <c r="B139" s="37"/>
      <c r="C139" s="156" t="s">
        <v>76</v>
      </c>
      <c r="D139" s="30" t="s">
        <v>69</v>
      </c>
      <c r="E139" s="6">
        <v>0.1</v>
      </c>
      <c r="F139" s="26">
        <v>65</v>
      </c>
      <c r="G139" s="26">
        <v>60</v>
      </c>
      <c r="H139" s="26">
        <v>55</v>
      </c>
      <c r="I139" s="12"/>
      <c r="J139" s="142"/>
      <c r="K139" s="42"/>
      <c r="L139" s="58">
        <f t="shared" si="14"/>
        <v>0</v>
      </c>
      <c r="M139" s="58"/>
      <c r="N139" s="98"/>
      <c r="O139" s="251"/>
      <c r="P139" s="251"/>
    </row>
    <row r="140" spans="1:16" ht="27.6">
      <c r="A140" s="2"/>
      <c r="B140" s="37"/>
      <c r="C140" s="156" t="s">
        <v>77</v>
      </c>
      <c r="D140" s="30" t="s">
        <v>69</v>
      </c>
      <c r="E140" s="6">
        <v>0.1</v>
      </c>
      <c r="F140" s="26">
        <v>110</v>
      </c>
      <c r="G140" s="26">
        <v>105</v>
      </c>
      <c r="H140" s="26">
        <v>100</v>
      </c>
      <c r="I140" s="12"/>
      <c r="J140" s="12"/>
      <c r="K140" s="42"/>
      <c r="L140" s="58">
        <f t="shared" si="14"/>
        <v>0</v>
      </c>
      <c r="M140" s="58"/>
      <c r="N140" s="98"/>
      <c r="O140" s="251"/>
      <c r="P140" s="251"/>
    </row>
    <row r="141" spans="1:16" ht="27.6">
      <c r="A141" s="2"/>
      <c r="B141" s="37"/>
      <c r="C141" s="156" t="s">
        <v>78</v>
      </c>
      <c r="D141" s="30" t="s">
        <v>69</v>
      </c>
      <c r="E141" s="6">
        <v>0.1</v>
      </c>
      <c r="F141" s="26">
        <v>125</v>
      </c>
      <c r="G141" s="26">
        <v>120</v>
      </c>
      <c r="H141" s="26">
        <v>115</v>
      </c>
      <c r="I141" s="12"/>
      <c r="J141" s="12"/>
      <c r="K141" s="42"/>
      <c r="L141" s="58">
        <f t="shared" si="14"/>
        <v>0</v>
      </c>
      <c r="M141" s="58"/>
      <c r="N141" s="98"/>
      <c r="O141" s="251"/>
      <c r="P141" s="251"/>
    </row>
    <row r="142" spans="1:16" ht="28.2" thickBot="1">
      <c r="A142" s="2"/>
      <c r="B142" s="37"/>
      <c r="C142" s="160" t="s">
        <v>74</v>
      </c>
      <c r="D142" s="243" t="s">
        <v>69</v>
      </c>
      <c r="E142" s="162">
        <v>0.1</v>
      </c>
      <c r="F142" s="26">
        <v>180</v>
      </c>
      <c r="G142" s="26">
        <v>170</v>
      </c>
      <c r="H142" s="26">
        <v>160</v>
      </c>
      <c r="I142" s="163"/>
      <c r="J142" s="163"/>
      <c r="K142" s="164"/>
      <c r="L142" s="165">
        <f t="shared" si="14"/>
        <v>0</v>
      </c>
      <c r="M142" s="165"/>
      <c r="N142" s="249"/>
      <c r="O142" s="251"/>
      <c r="P142" s="251"/>
    </row>
    <row r="143" spans="1:16" ht="14.4" hidden="1" thickBot="1">
      <c r="A143" s="5"/>
      <c r="B143" s="5"/>
      <c r="C143" s="5"/>
      <c r="D143" s="335"/>
      <c r="E143" s="305"/>
      <c r="F143" s="306"/>
      <c r="G143" s="306"/>
      <c r="H143" s="306"/>
      <c r="I143" s="307"/>
      <c r="J143" s="307"/>
      <c r="K143" s="308"/>
      <c r="L143" s="336">
        <f>SUM(L13:L142)</f>
        <v>0</v>
      </c>
      <c r="M143" s="336">
        <f>SUM(M13:M142)</f>
        <v>0</v>
      </c>
      <c r="N143" s="5"/>
      <c r="O143" s="251"/>
      <c r="P143" s="251"/>
    </row>
    <row r="144" spans="1:16">
      <c r="A144" s="5"/>
      <c r="B144" s="5"/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  <c r="N144" s="399"/>
      <c r="O144" s="251"/>
      <c r="P144" s="251"/>
    </row>
    <row r="145" spans="1:16" ht="14.4" thickBot="1">
      <c r="A145" s="5"/>
      <c r="B145" s="56"/>
      <c r="C145" s="400"/>
      <c r="D145" s="400"/>
      <c r="E145" s="400"/>
      <c r="F145" s="400"/>
      <c r="G145" s="400"/>
      <c r="H145" s="400"/>
      <c r="I145" s="400"/>
      <c r="J145" s="400"/>
      <c r="K145" s="400"/>
      <c r="L145" s="400"/>
      <c r="M145" s="400"/>
      <c r="N145" s="400"/>
      <c r="O145" s="251"/>
      <c r="P145" s="251"/>
    </row>
    <row r="146" spans="1:16">
      <c r="A146" s="36" t="s">
        <v>126</v>
      </c>
      <c r="B146" s="62"/>
      <c r="C146" s="401" t="s">
        <v>71</v>
      </c>
      <c r="D146" s="402"/>
      <c r="E146" s="402"/>
      <c r="F146" s="402"/>
      <c r="G146" s="402"/>
      <c r="H146" s="402"/>
      <c r="I146" s="403"/>
      <c r="J146" s="244"/>
      <c r="K146" s="245"/>
      <c r="L146" s="154"/>
      <c r="M146" s="154"/>
      <c r="N146" s="248"/>
      <c r="O146" s="251"/>
      <c r="P146" s="251"/>
    </row>
    <row r="147" spans="1:16" ht="15.6">
      <c r="A147" s="36" t="s">
        <v>127</v>
      </c>
      <c r="B147" s="41"/>
      <c r="C147" s="222" t="s">
        <v>81</v>
      </c>
      <c r="D147" s="33">
        <v>25</v>
      </c>
      <c r="E147" s="34">
        <v>0.2</v>
      </c>
      <c r="F147" s="35">
        <v>275</v>
      </c>
      <c r="G147" s="35">
        <v>262</v>
      </c>
      <c r="H147" s="35">
        <v>250</v>
      </c>
      <c r="I147" s="35"/>
      <c r="J147" s="35"/>
      <c r="K147" s="45"/>
      <c r="L147" s="58">
        <f>IF($K$8=1,F147*K147*D147,IF($K$8=2,K147*G147*D147,IF($K$8=3,K147*H147*D147,0)))</f>
        <v>0</v>
      </c>
      <c r="M147" s="58">
        <f>IF($K$8=1,F147*N147,IF($K$8=2,N147*G147,IF($K$8=3,N147*H147,0)))</f>
        <v>0</v>
      </c>
      <c r="N147" s="250"/>
      <c r="O147" s="251"/>
      <c r="P147" s="251"/>
    </row>
    <row r="148" spans="1:16" ht="18" hidden="1" customHeight="1">
      <c r="A148" s="10" t="s">
        <v>80</v>
      </c>
      <c r="B148" s="37"/>
      <c r="C148" s="246" t="s">
        <v>67</v>
      </c>
      <c r="D148" s="31"/>
      <c r="E148" s="32"/>
      <c r="F148" s="26"/>
      <c r="G148" s="26"/>
      <c r="H148" s="26"/>
      <c r="I148" s="12"/>
      <c r="J148" s="12"/>
      <c r="K148" s="2"/>
      <c r="L148" s="5"/>
      <c r="M148" s="5"/>
      <c r="N148" s="98"/>
      <c r="O148" s="251"/>
      <c r="P148" s="251"/>
    </row>
    <row r="149" spans="1:16" hidden="1">
      <c r="A149" s="2"/>
      <c r="B149" s="37"/>
      <c r="C149" s="247" t="s">
        <v>63</v>
      </c>
      <c r="D149" s="15">
        <v>1</v>
      </c>
      <c r="E149" s="6">
        <v>0.2</v>
      </c>
      <c r="F149" s="28"/>
      <c r="G149" s="26"/>
      <c r="H149" s="26"/>
      <c r="I149" s="12"/>
      <c r="J149" s="12"/>
      <c r="K149" s="2"/>
      <c r="L149" s="5"/>
      <c r="M149" s="5"/>
      <c r="N149" s="98"/>
      <c r="O149" s="251"/>
      <c r="P149" s="251"/>
    </row>
    <row r="150" spans="1:16" ht="15.6" hidden="1">
      <c r="A150" s="2"/>
      <c r="B150" s="37"/>
      <c r="C150" s="220" t="s">
        <v>61</v>
      </c>
      <c r="D150" s="24" t="s">
        <v>62</v>
      </c>
      <c r="E150" s="20">
        <v>0.2</v>
      </c>
      <c r="F150" s="29"/>
      <c r="G150" s="27"/>
      <c r="H150" s="27"/>
      <c r="I150" s="12"/>
      <c r="J150" s="12"/>
      <c r="K150" s="2"/>
      <c r="L150" s="5"/>
      <c r="M150" s="5"/>
      <c r="N150" s="98"/>
      <c r="O150" s="251"/>
      <c r="P150" s="251"/>
    </row>
    <row r="151" spans="1:16" hidden="1">
      <c r="A151" s="2"/>
      <c r="B151" s="37"/>
      <c r="C151" s="247" t="s">
        <v>64</v>
      </c>
      <c r="D151" s="15">
        <v>1</v>
      </c>
      <c r="E151" s="6">
        <v>0.2</v>
      </c>
      <c r="F151" s="28"/>
      <c r="G151" s="26"/>
      <c r="H151" s="26"/>
      <c r="I151" s="12"/>
      <c r="J151" s="12"/>
      <c r="K151" s="2"/>
      <c r="L151" s="5"/>
      <c r="M151" s="5"/>
      <c r="N151" s="98"/>
      <c r="O151" s="251"/>
      <c r="P151" s="251"/>
    </row>
    <row r="152" spans="1:16" ht="15.6" hidden="1">
      <c r="A152" s="2"/>
      <c r="B152" s="37"/>
      <c r="C152" s="220" t="s">
        <v>61</v>
      </c>
      <c r="D152" s="24" t="s">
        <v>62</v>
      </c>
      <c r="E152" s="20">
        <v>0.2</v>
      </c>
      <c r="F152" s="29"/>
      <c r="G152" s="27"/>
      <c r="H152" s="27"/>
      <c r="I152" s="12"/>
      <c r="J152" s="12"/>
      <c r="K152" s="2"/>
      <c r="L152" s="5"/>
      <c r="M152" s="5"/>
      <c r="N152" s="98"/>
      <c r="O152" s="251"/>
      <c r="P152" s="251"/>
    </row>
    <row r="153" spans="1:16" hidden="1">
      <c r="A153" s="2"/>
      <c r="B153" s="37"/>
      <c r="C153" s="247" t="s">
        <v>65</v>
      </c>
      <c r="D153" s="15">
        <v>1</v>
      </c>
      <c r="E153" s="6">
        <v>0.2</v>
      </c>
      <c r="F153" s="28"/>
      <c r="G153" s="26"/>
      <c r="H153" s="26"/>
      <c r="I153" s="12"/>
      <c r="J153" s="12"/>
      <c r="K153" s="2"/>
      <c r="L153" s="5"/>
      <c r="M153" s="5"/>
      <c r="N153" s="98"/>
      <c r="O153" s="251"/>
      <c r="P153" s="251"/>
    </row>
    <row r="154" spans="1:16" ht="15.6" hidden="1">
      <c r="A154" s="2"/>
      <c r="B154" s="37"/>
      <c r="C154" s="220" t="s">
        <v>61</v>
      </c>
      <c r="D154" s="24" t="s">
        <v>62</v>
      </c>
      <c r="E154" s="20">
        <v>0.2</v>
      </c>
      <c r="F154" s="29"/>
      <c r="G154" s="27"/>
      <c r="H154" s="27"/>
      <c r="I154" s="12"/>
      <c r="J154" s="12"/>
      <c r="K154" s="2"/>
      <c r="L154" s="5"/>
      <c r="M154" s="5"/>
      <c r="N154" s="98"/>
      <c r="O154" s="251"/>
      <c r="P154" s="251"/>
    </row>
    <row r="155" spans="1:16" hidden="1">
      <c r="A155" s="2"/>
      <c r="B155" s="37"/>
      <c r="C155" s="247" t="s">
        <v>66</v>
      </c>
      <c r="D155" s="15">
        <v>1</v>
      </c>
      <c r="E155" s="6">
        <v>0.2</v>
      </c>
      <c r="F155" s="28"/>
      <c r="G155" s="26"/>
      <c r="H155" s="26"/>
      <c r="I155" s="12"/>
      <c r="J155" s="12"/>
      <c r="K155" s="2"/>
      <c r="L155" s="5"/>
      <c r="M155" s="5"/>
      <c r="N155" s="98"/>
      <c r="O155" s="251"/>
      <c r="P155" s="251"/>
    </row>
    <row r="156" spans="1:16" ht="15.6" hidden="1">
      <c r="A156" s="2"/>
      <c r="C156" s="220" t="s">
        <v>61</v>
      </c>
      <c r="D156" s="24" t="s">
        <v>62</v>
      </c>
      <c r="E156" s="20">
        <v>0.2</v>
      </c>
      <c r="F156" s="29"/>
      <c r="G156" s="27"/>
      <c r="H156" s="27"/>
      <c r="I156" s="12"/>
      <c r="J156" s="12"/>
      <c r="K156" s="40"/>
      <c r="L156" s="5"/>
      <c r="M156" s="5"/>
      <c r="N156" s="98"/>
      <c r="O156" s="251"/>
      <c r="P156" s="251"/>
    </row>
    <row r="157" spans="1:16" ht="15" customHeight="1">
      <c r="C157" s="395" t="s">
        <v>148</v>
      </c>
      <c r="D157" s="395"/>
      <c r="E157" s="395"/>
      <c r="F157" s="395"/>
      <c r="G157" s="395"/>
      <c r="H157" s="395"/>
      <c r="I157" s="395"/>
      <c r="J157" s="396"/>
      <c r="K157" s="379">
        <f>L143+M143</f>
        <v>0</v>
      </c>
      <c r="L157" s="380"/>
      <c r="M157" s="380"/>
      <c r="N157" s="380"/>
      <c r="O157" s="251"/>
      <c r="P157" s="251"/>
    </row>
    <row r="158" spans="1:16" ht="14.55" customHeight="1">
      <c r="C158" s="397"/>
      <c r="D158" s="397"/>
      <c r="E158" s="397"/>
      <c r="F158" s="397"/>
      <c r="G158" s="397"/>
      <c r="H158" s="397"/>
      <c r="I158" s="397"/>
      <c r="J158" s="398"/>
      <c r="K158" s="379"/>
      <c r="L158" s="380"/>
      <c r="M158" s="380"/>
      <c r="N158" s="380"/>
      <c r="O158" s="251"/>
      <c r="P158" s="251"/>
    </row>
  </sheetData>
  <mergeCells count="37">
    <mergeCell ref="K157:N158"/>
    <mergeCell ref="C57:J57"/>
    <mergeCell ref="C61:J61"/>
    <mergeCell ref="C64:J64"/>
    <mergeCell ref="C35:I35"/>
    <mergeCell ref="C129:J129"/>
    <mergeCell ref="C135:J135"/>
    <mergeCell ref="C73:J73"/>
    <mergeCell ref="C82:J82"/>
    <mergeCell ref="C87:J87"/>
    <mergeCell ref="C157:J158"/>
    <mergeCell ref="C144:N145"/>
    <mergeCell ref="C146:I146"/>
    <mergeCell ref="C98:J98"/>
    <mergeCell ref="C93:J93"/>
    <mergeCell ref="C114:J114"/>
    <mergeCell ref="K9:N9"/>
    <mergeCell ref="E10:E11"/>
    <mergeCell ref="I10:I11"/>
    <mergeCell ref="C2:H2"/>
    <mergeCell ref="C9:E9"/>
    <mergeCell ref="C10:C11"/>
    <mergeCell ref="F9:H9"/>
    <mergeCell ref="C8:G8"/>
    <mergeCell ref="D10:D11"/>
    <mergeCell ref="I1:N6"/>
    <mergeCell ref="J10:J11"/>
    <mergeCell ref="K10:K11"/>
    <mergeCell ref="N10:N11"/>
    <mergeCell ref="A10:A11"/>
    <mergeCell ref="B10:B11"/>
    <mergeCell ref="C46:J46"/>
    <mergeCell ref="C47:J47"/>
    <mergeCell ref="C12:J12"/>
    <mergeCell ref="C25:J25"/>
    <mergeCell ref="C16:J16"/>
    <mergeCell ref="C17:J17"/>
  </mergeCells>
  <pageMargins left="0.51181102362204722" right="0.23622047244094491" top="0.39370078740157483" bottom="0.39370078740157483" header="0" footer="0"/>
  <pageSetup paperSize="9" scale="47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10"/>
  <sheetViews>
    <sheetView zoomScale="85" zoomScaleNormal="85" workbookViewId="0">
      <selection activeCell="D4" sqref="D4"/>
    </sheetView>
  </sheetViews>
  <sheetFormatPr defaultRowHeight="14.4"/>
  <cols>
    <col min="1" max="1" width="98.21875" customWidth="1"/>
    <col min="5" max="5" width="61.21875" customWidth="1"/>
  </cols>
  <sheetData>
    <row r="1" spans="1:1" ht="57" customHeight="1">
      <c r="A1" s="51" t="s">
        <v>140</v>
      </c>
    </row>
    <row r="2" spans="1:1" ht="14.1" customHeight="1">
      <c r="A2" s="52"/>
    </row>
    <row r="3" spans="1:1" ht="57" customHeight="1">
      <c r="A3" s="50" t="s">
        <v>142</v>
      </c>
    </row>
    <row r="4" spans="1:1" ht="111.6" customHeight="1">
      <c r="A4" s="49" t="s">
        <v>136</v>
      </c>
    </row>
    <row r="5" spans="1:1">
      <c r="A5" s="1"/>
    </row>
    <row r="6" spans="1:1" ht="122.1" customHeight="1">
      <c r="A6" s="47" t="s">
        <v>130</v>
      </c>
    </row>
    <row r="7" spans="1:1">
      <c r="A7" s="1"/>
    </row>
    <row r="8" spans="1:1" ht="88.5" customHeight="1">
      <c r="A8" s="47" t="s">
        <v>128</v>
      </c>
    </row>
    <row r="9" spans="1:1">
      <c r="A9" s="1"/>
    </row>
    <row r="10" spans="1:1" ht="78.599999999999994" customHeight="1">
      <c r="A10" s="48" t="s">
        <v>131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сотрудничества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2020-09-17T09:36:49Z</cp:lastPrinted>
  <dcterms:created xsi:type="dcterms:W3CDTF">2014-02-28T07:38:34Z</dcterms:created>
  <dcterms:modified xsi:type="dcterms:W3CDTF">2020-10-14T09:13:45Z</dcterms:modified>
</cp:coreProperties>
</file>