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6560" windowHeight="110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Лист1!$A$8:$R$144</definedName>
  </definedNames>
  <calcPr calcId="144525"/>
</workbook>
</file>

<file path=xl/calcChain.xml><?xml version="1.0" encoding="utf-8"?>
<calcChain xmlns="http://schemas.openxmlformats.org/spreadsheetml/2006/main">
  <c r="P140" i="1" l="1"/>
  <c r="N122" i="1"/>
  <c r="N121" i="1"/>
  <c r="N120" i="1"/>
  <c r="P142" i="1" l="1"/>
  <c r="N133" i="1"/>
  <c r="N130" i="1" l="1"/>
  <c r="N129" i="1"/>
  <c r="N128" i="1"/>
  <c r="N127" i="1"/>
  <c r="R127" i="1" l="1"/>
  <c r="R130" i="1"/>
  <c r="R128" i="1"/>
  <c r="R129" i="1"/>
  <c r="N69" i="1" l="1"/>
  <c r="P141" i="1"/>
  <c r="N81" i="1"/>
  <c r="N134" i="1" l="1"/>
  <c r="P137" i="1" l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82" i="1"/>
  <c r="N75" i="1"/>
  <c r="N62" i="1" l="1"/>
  <c r="N63" i="1"/>
  <c r="N64" i="1"/>
  <c r="N61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35" i="1"/>
  <c r="N29" i="1"/>
  <c r="N30" i="1"/>
  <c r="N31" i="1"/>
  <c r="N32" i="1"/>
  <c r="N28" i="1"/>
  <c r="N24" i="1"/>
  <c r="N25" i="1"/>
  <c r="N23" i="1"/>
  <c r="N16" i="1"/>
  <c r="N17" i="1"/>
  <c r="N18" i="1"/>
  <c r="N19" i="1"/>
  <c r="N20" i="1"/>
  <c r="N15" i="1"/>
  <c r="P135" i="1" l="1"/>
  <c r="P136" i="1"/>
  <c r="N76" i="1" l="1"/>
  <c r="N74" i="1"/>
  <c r="N73" i="1"/>
  <c r="N72" i="1"/>
  <c r="N71" i="1"/>
  <c r="N70" i="1"/>
  <c r="P139" i="1" l="1"/>
  <c r="P138" i="1"/>
  <c r="N101" i="1" l="1"/>
  <c r="N102" i="1"/>
  <c r="N103" i="1"/>
  <c r="N104" i="1"/>
  <c r="N105" i="1"/>
  <c r="N106" i="1"/>
  <c r="N107" i="1"/>
  <c r="N108" i="1"/>
  <c r="N109" i="1"/>
  <c r="N110" i="1"/>
  <c r="N111" i="1"/>
  <c r="N114" i="1"/>
  <c r="N115" i="1"/>
  <c r="N116" i="1"/>
  <c r="N117" i="1"/>
  <c r="N143" i="1" l="1"/>
</calcChain>
</file>

<file path=xl/sharedStrings.xml><?xml version="1.0" encoding="utf-8"?>
<sst xmlns="http://schemas.openxmlformats.org/spreadsheetml/2006/main" count="531" uniqueCount="127">
  <si>
    <t>Подробнее</t>
  </si>
  <si>
    <t>Наличие товара</t>
  </si>
  <si>
    <t>Сумма</t>
  </si>
  <si>
    <t>Заказ</t>
  </si>
  <si>
    <t>Цена, шт</t>
  </si>
  <si>
    <t>Ед. изм.</t>
  </si>
  <si>
    <t>Наименование товара</t>
  </si>
  <si>
    <t>Артикул</t>
  </si>
  <si>
    <t>Коллекция купажированных чаёв на травах с чёрным байховым чаем</t>
  </si>
  <si>
    <t>Коллекция купажированных травяных чаёв с зелёным чаем</t>
  </si>
  <si>
    <t>Горный чабрец с чёрным чаем</t>
  </si>
  <si>
    <t>150 гр</t>
  </si>
  <si>
    <t>в наличии</t>
  </si>
  <si>
    <t>&gt;&gt;</t>
  </si>
  <si>
    <t>Горная мята с чёрным чаем</t>
  </si>
  <si>
    <t>Горная мелисса с чёрным чаем</t>
  </si>
  <si>
    <t>Горная душица с чёрным чаем</t>
  </si>
  <si>
    <t>Горный эвкалипт с чёрным чаем</t>
  </si>
  <si>
    <t>Горный шалфей с чёрным чаем</t>
  </si>
  <si>
    <t>Горная мята с зелёным чаем</t>
  </si>
  <si>
    <t>Горная мелисса с зелёным чаем</t>
  </si>
  <si>
    <t>Горный эвкалипт с зелёным чаем</t>
  </si>
  <si>
    <t>Коллекция чайных напитков из целебных трав Кавказа</t>
  </si>
  <si>
    <t>Медовые травы</t>
  </si>
  <si>
    <t>Ароматы предгорья</t>
  </si>
  <si>
    <t>33 водопада</t>
  </si>
  <si>
    <t>Черноморский</t>
  </si>
  <si>
    <t>Альпийский луг</t>
  </si>
  <si>
    <t>Коллекция купажей из целебных трав</t>
  </si>
  <si>
    <t>250 мл</t>
  </si>
  <si>
    <t>Сонная</t>
  </si>
  <si>
    <t>От храпа</t>
  </si>
  <si>
    <t>Детская</t>
  </si>
  <si>
    <t>Лаванда</t>
  </si>
  <si>
    <t>20х20</t>
  </si>
  <si>
    <t>ИТОГО:</t>
  </si>
  <si>
    <t>Мёд - бальзам "Аибга"-стройная фигура</t>
  </si>
  <si>
    <t>Мёд - бальзам "Белалакая"-для печени</t>
  </si>
  <si>
    <t>Мёд - бальзам "Домбай"-для сердца</t>
  </si>
  <si>
    <t>Мёд - бальзам "Оштен"- для суставов</t>
  </si>
  <si>
    <t>Мёд - бальзам "Псеашхо"- очищение</t>
  </si>
  <si>
    <t>Мёд - бальзам "Терек"- Пищеварение</t>
  </si>
  <si>
    <t>Мёд - бальзам "Хмелевские озера"- антистресс</t>
  </si>
  <si>
    <t>Мёд - бальзам "Эльбрус"-мужская сила</t>
  </si>
  <si>
    <t>Мёд - бальзам "Чугуш" - при кашле</t>
  </si>
  <si>
    <t>Мёд - бальзам "Легенда Лаго-Наки"-женский</t>
  </si>
  <si>
    <t>Мёд - бальзам "Сокровища Фишта"-иммунный</t>
  </si>
  <si>
    <t>Чабрец(чистый)</t>
  </si>
  <si>
    <t>Иван-чай (чистый)</t>
  </si>
  <si>
    <t xml:space="preserve">       Подушки</t>
  </si>
  <si>
    <t>Коллекция чайных напитков "Дары Абхазии"</t>
  </si>
  <si>
    <t>Горные травы Абхазии</t>
  </si>
  <si>
    <t>Дары Абхазии</t>
  </si>
  <si>
    <t>Новый Афон</t>
  </si>
  <si>
    <t>Лаванда(для ванн)</t>
  </si>
  <si>
    <t>от 24 штук за наименование</t>
  </si>
  <si>
    <t>70 гр</t>
  </si>
  <si>
    <t>Фруктовые чаи Кавказа</t>
  </si>
  <si>
    <t>Итого кол-во чая в мешочках:</t>
  </si>
  <si>
    <t>Итого кол-во фруктового чая:</t>
  </si>
  <si>
    <t>Итого кол-во бальзамов:</t>
  </si>
  <si>
    <t>Итого кол-во подушек:</t>
  </si>
  <si>
    <t>Озеро Рица</t>
  </si>
  <si>
    <t>№ 1. Иван-чай мужская сила</t>
  </si>
  <si>
    <t>№ 2. Травы при диабете</t>
  </si>
  <si>
    <t>№ 3. Травы для суставов</t>
  </si>
  <si>
    <t>№ 4. Спокойный сон</t>
  </si>
  <si>
    <t>№ 5. Травы поджелудочные</t>
  </si>
  <si>
    <t>№ 6. Травы для сердца</t>
  </si>
  <si>
    <t>№ 7. Травы при давлении</t>
  </si>
  <si>
    <t>№ 8. Травы очищающие</t>
  </si>
  <si>
    <t>№ 9. Женское здоровье - красота</t>
  </si>
  <si>
    <t>№ 10. Женское здоровье - молодость</t>
  </si>
  <si>
    <t>№ 11. Стройняшка</t>
  </si>
  <si>
    <t>№ 12. Травы при кашле</t>
  </si>
  <si>
    <t>№ 13. Травы для почек</t>
  </si>
  <si>
    <t>№ 14. Травы для печени</t>
  </si>
  <si>
    <t>№ 15. Травы для зрения</t>
  </si>
  <si>
    <t>№ 16. Травы для желудка</t>
  </si>
  <si>
    <t>№ 17. Травы для щитовидки</t>
  </si>
  <si>
    <t>№ 18. Травы для сосудов</t>
  </si>
  <si>
    <t>№ 19. Иммунный с эхинацеей</t>
  </si>
  <si>
    <t>№ 20. Женский с боровой маткой</t>
  </si>
  <si>
    <t>№ 21. Травы антиалкогольные</t>
  </si>
  <si>
    <t>Фр. Медовые водопады</t>
  </si>
  <si>
    <t>Фр. Домбай</t>
  </si>
  <si>
    <t>Фр. Черноморская ягодка</t>
  </si>
  <si>
    <t>Фр. Горная легенда</t>
  </si>
  <si>
    <t>Фр. Фруктовый микс</t>
  </si>
  <si>
    <t>Фр. Дары Абхазии</t>
  </si>
  <si>
    <t>Фр. Рецепты пасечника с малиной</t>
  </si>
  <si>
    <t>Фр. Красная поляна с имбирем</t>
  </si>
  <si>
    <t>от 50 штук за наименование</t>
  </si>
  <si>
    <t>Фиточаи разовой заварки</t>
  </si>
  <si>
    <t>25 ф/п</t>
  </si>
  <si>
    <t>Итого кол-во чая в ф/п:</t>
  </si>
  <si>
    <t xml:space="preserve">      Варенье</t>
  </si>
  <si>
    <t>Итого кол-во варенья:</t>
  </si>
  <si>
    <t>260 мл</t>
  </si>
  <si>
    <t>Фейхоа джем</t>
  </si>
  <si>
    <t>Мандарин</t>
  </si>
  <si>
    <t>Киви на меду</t>
  </si>
  <si>
    <t>от 16 штук за наименование</t>
  </si>
  <si>
    <t>Итого кол-во рекл. продукции:</t>
  </si>
  <si>
    <t>Рекламная продукция</t>
  </si>
  <si>
    <t>Буклет цветной</t>
  </si>
  <si>
    <t>Цитрусовый микс с имбирем</t>
  </si>
  <si>
    <t>нет в наличии</t>
  </si>
  <si>
    <t>30х21</t>
  </si>
  <si>
    <t>21х10</t>
  </si>
  <si>
    <t>Буклет-каталог цветной (с описанием)</t>
  </si>
  <si>
    <t>Сонный</t>
  </si>
  <si>
    <t>Итого кол-во валиков:</t>
  </si>
  <si>
    <t xml:space="preserve">     Валики</t>
  </si>
  <si>
    <t xml:space="preserve">     Бальзамы</t>
  </si>
  <si>
    <t>Чай</t>
  </si>
  <si>
    <t>30х9</t>
  </si>
  <si>
    <t>Штрих-код</t>
  </si>
  <si>
    <t>РРЦ (рекомендуемая розничная цена)</t>
  </si>
  <si>
    <t xml:space="preserve">РРЦ </t>
  </si>
  <si>
    <t>РРЦ</t>
  </si>
  <si>
    <t>Срок годности</t>
  </si>
  <si>
    <t>24 мес.</t>
  </si>
  <si>
    <t>в ассортименте</t>
  </si>
  <si>
    <t xml:space="preserve">                                      торговая марка                            </t>
  </si>
  <si>
    <t>торговая марка</t>
  </si>
  <si>
    <t xml:space="preserve">                                    Прайс-лист "Кавказкий Долгожитель". Изготовитель: ООО "Чаи Кавказа", 385452, Россия, г. Майкоп тел.: +7 (928) 474 40 70 менеджер Наталья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</si>
</sst>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.00&quot;р.&quot;"/>
  </numFmts>
  <fonts count="1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ahoma"/>
      <family val="2"/>
      <charset val="204"/>
    </font>
    <font>
      <b/>
      <sz val="16"/>
      <color theme="1"/>
      <name val="Tahom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2"/>
      <color theme="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ahoma"/>
      <family val="2"/>
      <charset val="204"/>
    </font>
    <font>
      <sz val="11"/>
      <color theme="0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66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71">
    <xf numFmtId="0" fontId="0" fillId="0" borderId="0" xfId="0"/>
    <xf numFmtId="0" fontId="3" fillId="0" borderId="0" xfId="0" applyFont="1"/>
    <xf numFmtId="0" fontId="0" fillId="0" borderId="0" xfId="0" applyBorder="1"/>
    <xf numFmtId="0" fontId="4" fillId="0" borderId="0" xfId="0" applyFont="1"/>
    <xf numFmtId="0" fontId="0" fillId="0" borderId="8" xfId="0" applyBorder="1"/>
    <xf numFmtId="0" fontId="0" fillId="0" borderId="9" xfId="0" applyBorder="1"/>
    <xf numFmtId="0" fontId="0" fillId="2" borderId="1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2" xfId="1" applyNumberFormat="1" applyFont="1" applyFill="1" applyBorder="1" applyAlignment="1">
      <alignment horizontal="center" vertical="center"/>
    </xf>
    <xf numFmtId="0" fontId="0" fillId="0" borderId="11" xfId="0" applyBorder="1"/>
    <xf numFmtId="0" fontId="0" fillId="4" borderId="17" xfId="1" applyNumberFormat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164" fontId="0" fillId="2" borderId="14" xfId="0" applyNumberFormat="1" applyFill="1" applyBorder="1" applyAlignment="1">
      <alignment horizontal="center" vertical="center" wrapText="1"/>
    </xf>
    <xf numFmtId="164" fontId="0" fillId="4" borderId="14" xfId="0" applyNumberFormat="1" applyFill="1" applyBorder="1" applyAlignment="1">
      <alignment horizontal="center" vertical="center" wrapText="1"/>
    </xf>
    <xf numFmtId="164" fontId="0" fillId="6" borderId="14" xfId="0" applyNumberFormat="1" applyFill="1" applyBorder="1" applyAlignment="1">
      <alignment horizontal="center" vertical="center" wrapText="1"/>
    </xf>
    <xf numFmtId="164" fontId="0" fillId="8" borderId="14" xfId="0" applyNumberFormat="1" applyFill="1" applyBorder="1" applyAlignment="1">
      <alignment horizontal="center" vertical="center" wrapText="1"/>
    </xf>
    <xf numFmtId="0" fontId="0" fillId="9" borderId="17" xfId="0" applyFill="1" applyBorder="1" applyAlignment="1">
      <alignment horizontal="center" vertical="center"/>
    </xf>
    <xf numFmtId="0" fontId="0" fillId="9" borderId="17" xfId="0" applyNumberFormat="1" applyFill="1" applyBorder="1" applyAlignment="1">
      <alignment horizontal="center" vertical="center"/>
    </xf>
    <xf numFmtId="0" fontId="0" fillId="9" borderId="13" xfId="0" applyNumberFormat="1" applyFill="1" applyBorder="1" applyAlignment="1">
      <alignment horizontal="center" vertical="center"/>
    </xf>
    <xf numFmtId="0" fontId="0" fillId="9" borderId="2" xfId="0" applyNumberFormat="1" applyFill="1" applyBorder="1" applyAlignment="1">
      <alignment horizontal="center" vertical="center"/>
    </xf>
    <xf numFmtId="0" fontId="8" fillId="0" borderId="0" xfId="0" applyFont="1"/>
    <xf numFmtId="0" fontId="9" fillId="0" borderId="11" xfId="0" applyFont="1" applyBorder="1"/>
    <xf numFmtId="0" fontId="6" fillId="2" borderId="13" xfId="2" applyFont="1" applyFill="1" applyBorder="1" applyAlignment="1">
      <alignment horizontal="center"/>
    </xf>
    <xf numFmtId="0" fontId="0" fillId="0" borderId="0" xfId="0" applyFont="1"/>
    <xf numFmtId="0" fontId="6" fillId="2" borderId="13" xfId="2" applyFont="1" applyFill="1" applyBorder="1" applyAlignment="1">
      <alignment horizontal="center" vertical="center"/>
    </xf>
    <xf numFmtId="0" fontId="0" fillId="10" borderId="18" xfId="0" applyFill="1" applyBorder="1"/>
    <xf numFmtId="0" fontId="0" fillId="0" borderId="19" xfId="0" applyBorder="1"/>
    <xf numFmtId="0" fontId="6" fillId="4" borderId="2" xfId="2" applyFont="1" applyFill="1" applyBorder="1" applyAlignment="1">
      <alignment horizontal="center" vertical="center"/>
    </xf>
    <xf numFmtId="0" fontId="6" fillId="4" borderId="13" xfId="2" applyFont="1" applyFill="1" applyBorder="1" applyAlignment="1">
      <alignment horizontal="center" vertical="center"/>
    </xf>
    <xf numFmtId="0" fontId="6" fillId="8" borderId="2" xfId="2" applyFont="1" applyFill="1" applyBorder="1" applyAlignment="1">
      <alignment horizontal="center" vertical="center"/>
    </xf>
    <xf numFmtId="0" fontId="6" fillId="6" borderId="13" xfId="2" applyFont="1" applyFill="1" applyBorder="1" applyAlignment="1">
      <alignment horizontal="center" vertical="center"/>
    </xf>
    <xf numFmtId="0" fontId="6" fillId="9" borderId="13" xfId="2" applyFont="1" applyFill="1" applyBorder="1" applyAlignment="1">
      <alignment horizontal="center" vertical="center"/>
    </xf>
    <xf numFmtId="0" fontId="6" fillId="9" borderId="2" xfId="2" applyFont="1" applyFill="1" applyBorder="1" applyAlignment="1">
      <alignment horizontal="center" vertical="center"/>
    </xf>
    <xf numFmtId="0" fontId="6" fillId="9" borderId="1" xfId="2" applyFont="1" applyFill="1" applyBorder="1" applyAlignment="1">
      <alignment horizontal="center" vertical="center"/>
    </xf>
    <xf numFmtId="0" fontId="10" fillId="0" borderId="0" xfId="0" applyFont="1"/>
    <xf numFmtId="0" fontId="0" fillId="8" borderId="13" xfId="0" applyFill="1" applyBorder="1" applyAlignment="1">
      <alignment horizontal="center"/>
    </xf>
    <xf numFmtId="0" fontId="0" fillId="9" borderId="1" xfId="0" applyNumberFormat="1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 wrapText="1"/>
    </xf>
    <xf numFmtId="0" fontId="0" fillId="10" borderId="0" xfId="0" applyNumberFormat="1" applyFill="1" applyBorder="1" applyAlignment="1">
      <alignment horizontal="center" vertical="center"/>
    </xf>
    <xf numFmtId="164" fontId="0" fillId="10" borderId="0" xfId="0" applyNumberFormat="1" applyFill="1" applyBorder="1" applyAlignment="1">
      <alignment horizontal="center" vertical="center" wrapText="1"/>
    </xf>
    <xf numFmtId="0" fontId="0" fillId="9" borderId="10" xfId="0" applyNumberFormat="1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 wrapText="1"/>
    </xf>
    <xf numFmtId="0" fontId="0" fillId="10" borderId="3" xfId="0" applyNumberFormat="1" applyFill="1" applyBorder="1" applyAlignment="1">
      <alignment horizontal="center" vertical="center"/>
    </xf>
    <xf numFmtId="164" fontId="0" fillId="10" borderId="3" xfId="0" applyNumberFormat="1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/>
    </xf>
    <xf numFmtId="0" fontId="6" fillId="8" borderId="13" xfId="0" applyFont="1" applyFill="1" applyBorder="1" applyAlignment="1">
      <alignment horizontal="center"/>
    </xf>
    <xf numFmtId="0" fontId="0" fillId="12" borderId="13" xfId="0" applyFill="1" applyBorder="1" applyAlignment="1">
      <alignment horizontal="center" vertical="center"/>
    </xf>
    <xf numFmtId="0" fontId="0" fillId="12" borderId="17" xfId="0" applyFill="1" applyBorder="1" applyAlignment="1">
      <alignment horizontal="center" vertical="center"/>
    </xf>
    <xf numFmtId="164" fontId="0" fillId="12" borderId="14" xfId="0" applyNumberFormat="1" applyFill="1" applyBorder="1" applyAlignment="1">
      <alignment horizontal="center" vertical="center" wrapText="1"/>
    </xf>
    <xf numFmtId="0" fontId="6" fillId="12" borderId="13" xfId="2" applyFont="1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6" fillId="14" borderId="13" xfId="0" applyFont="1" applyFill="1" applyBorder="1" applyAlignment="1">
      <alignment horizontal="center" vertical="center"/>
    </xf>
    <xf numFmtId="0" fontId="0" fillId="0" borderId="0" xfId="0" applyFill="1"/>
    <xf numFmtId="0" fontId="0" fillId="12" borderId="10" xfId="0" applyFill="1" applyBorder="1" applyAlignment="1">
      <alignment horizontal="center" vertical="center"/>
    </xf>
    <xf numFmtId="0" fontId="6" fillId="12" borderId="16" xfId="2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 wrapText="1"/>
    </xf>
    <xf numFmtId="164" fontId="0" fillId="6" borderId="13" xfId="0" applyNumberFormat="1" applyFill="1" applyBorder="1" applyAlignment="1">
      <alignment horizontal="center" vertical="center" wrapText="1"/>
    </xf>
    <xf numFmtId="0" fontId="0" fillId="12" borderId="16" xfId="0" applyFill="1" applyBorder="1" applyAlignment="1">
      <alignment horizontal="center" vertical="center"/>
    </xf>
    <xf numFmtId="0" fontId="6" fillId="12" borderId="1" xfId="2" applyFont="1" applyFill="1" applyBorder="1" applyAlignment="1">
      <alignment horizontal="center" vertical="center"/>
    </xf>
    <xf numFmtId="0" fontId="6" fillId="12" borderId="17" xfId="2" applyFont="1" applyFill="1" applyBorder="1" applyAlignment="1">
      <alignment horizontal="center" vertical="center"/>
    </xf>
    <xf numFmtId="0" fontId="6" fillId="12" borderId="2" xfId="2" applyFont="1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164" fontId="0" fillId="11" borderId="6" xfId="0" applyNumberFormat="1" applyFill="1" applyBorder="1" applyAlignment="1">
      <alignment horizontal="center" vertical="center" wrapText="1"/>
    </xf>
    <xf numFmtId="0" fontId="6" fillId="11" borderId="12" xfId="2" applyFont="1" applyFill="1" applyBorder="1" applyAlignment="1">
      <alignment horizontal="center" vertical="center"/>
    </xf>
    <xf numFmtId="0" fontId="0" fillId="21" borderId="16" xfId="0" applyFill="1" applyBorder="1" applyAlignment="1">
      <alignment horizontal="center" vertical="center" wrapText="1"/>
    </xf>
    <xf numFmtId="0" fontId="0" fillId="21" borderId="13" xfId="0" applyFont="1" applyFill="1" applyBorder="1" applyAlignment="1">
      <alignment horizontal="center" vertical="center" wrapText="1"/>
    </xf>
    <xf numFmtId="0" fontId="0" fillId="21" borderId="13" xfId="0" applyFill="1" applyBorder="1" applyAlignment="1">
      <alignment horizontal="center" vertical="center" wrapText="1"/>
    </xf>
    <xf numFmtId="164" fontId="0" fillId="21" borderId="13" xfId="0" applyNumberFormat="1" applyFill="1" applyBorder="1" applyAlignment="1">
      <alignment horizontal="center" vertical="center" wrapText="1"/>
    </xf>
    <xf numFmtId="0" fontId="0" fillId="21" borderId="13" xfId="0" applyNumberFormat="1" applyFill="1" applyBorder="1" applyAlignment="1">
      <alignment horizontal="center" vertical="center"/>
    </xf>
    <xf numFmtId="0" fontId="0" fillId="21" borderId="17" xfId="0" applyFill="1" applyBorder="1" applyAlignment="1">
      <alignment horizontal="center" vertical="center"/>
    </xf>
    <xf numFmtId="0" fontId="6" fillId="21" borderId="13" xfId="2" applyFont="1" applyFill="1" applyBorder="1" applyAlignment="1">
      <alignment horizontal="center" vertical="center"/>
    </xf>
    <xf numFmtId="0" fontId="6" fillId="21" borderId="16" xfId="2" applyFont="1" applyFill="1" applyBorder="1" applyAlignment="1">
      <alignment horizontal="center" vertical="center" wrapText="1"/>
    </xf>
    <xf numFmtId="0" fontId="0" fillId="14" borderId="13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22" borderId="13" xfId="0" applyFill="1" applyBorder="1" applyAlignment="1">
      <alignment horizontal="center" vertical="center" wrapText="1"/>
    </xf>
    <xf numFmtId="0" fontId="0" fillId="22" borderId="12" xfId="0" applyFill="1" applyBorder="1" applyAlignment="1">
      <alignment horizontal="center" vertical="center" wrapText="1"/>
    </xf>
    <xf numFmtId="0" fontId="6" fillId="22" borderId="7" xfId="0" applyFont="1" applyFill="1" applyBorder="1" applyAlignment="1">
      <alignment horizontal="center" vertical="center" wrapText="1"/>
    </xf>
    <xf numFmtId="0" fontId="0" fillId="22" borderId="10" xfId="0" applyFill="1" applyBorder="1" applyAlignment="1">
      <alignment horizontal="center" vertical="center" wrapText="1"/>
    </xf>
    <xf numFmtId="0" fontId="6" fillId="22" borderId="1" xfId="0" applyFont="1" applyFill="1" applyBorder="1" applyAlignment="1">
      <alignment horizontal="center" vertical="center" wrapText="1"/>
    </xf>
    <xf numFmtId="164" fontId="0" fillId="6" borderId="14" xfId="0" applyNumberFormat="1" applyFill="1" applyBorder="1" applyAlignment="1">
      <alignment horizontal="center" vertical="center" wrapText="1"/>
    </xf>
    <xf numFmtId="164" fontId="0" fillId="2" borderId="14" xfId="0" applyNumberFormat="1" applyFill="1" applyBorder="1" applyAlignment="1">
      <alignment horizontal="center" vertical="center" wrapText="1"/>
    </xf>
    <xf numFmtId="164" fontId="0" fillId="4" borderId="14" xfId="0" applyNumberFormat="1" applyFill="1" applyBorder="1" applyAlignment="1">
      <alignment horizontal="center" vertical="center" wrapText="1"/>
    </xf>
    <xf numFmtId="164" fontId="0" fillId="8" borderId="14" xfId="0" applyNumberFormat="1" applyFill="1" applyBorder="1" applyAlignment="1">
      <alignment horizontal="center" vertical="center" wrapText="1"/>
    </xf>
    <xf numFmtId="164" fontId="0" fillId="11" borderId="7" xfId="0" applyNumberFormat="1" applyFill="1" applyBorder="1" applyAlignment="1">
      <alignment horizontal="center" vertical="center" wrapText="1"/>
    </xf>
    <xf numFmtId="0" fontId="0" fillId="14" borderId="16" xfId="0" applyFill="1" applyBorder="1" applyAlignment="1">
      <alignment horizontal="left" vertical="center"/>
    </xf>
    <xf numFmtId="164" fontId="0" fillId="4" borderId="16" xfId="0" applyNumberFormat="1" applyFill="1" applyBorder="1" applyAlignment="1">
      <alignment horizontal="center" vertical="center" wrapText="1"/>
    </xf>
    <xf numFmtId="164" fontId="0" fillId="12" borderId="2" xfId="0" applyNumberFormat="1" applyFill="1" applyBorder="1" applyAlignment="1">
      <alignment horizontal="center" vertical="center" wrapText="1"/>
    </xf>
    <xf numFmtId="164" fontId="0" fillId="21" borderId="16" xfId="0" applyNumberFormat="1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/>
    </xf>
    <xf numFmtId="12" fontId="0" fillId="22" borderId="16" xfId="0" applyNumberFormat="1" applyFill="1" applyBorder="1" applyAlignment="1">
      <alignment horizontal="center" vertical="center" wrapText="1"/>
    </xf>
    <xf numFmtId="12" fontId="0" fillId="22" borderId="7" xfId="0" applyNumberFormat="1" applyFill="1" applyBorder="1" applyAlignment="1">
      <alignment horizontal="center" vertical="center" wrapText="1"/>
    </xf>
    <xf numFmtId="12" fontId="0" fillId="22" borderId="1" xfId="0" applyNumberFormat="1" applyFill="1" applyBorder="1" applyAlignment="1">
      <alignment horizontal="center" vertical="center" wrapText="1"/>
    </xf>
    <xf numFmtId="12" fontId="0" fillId="21" borderId="16" xfId="0" applyNumberFormat="1" applyFill="1" applyBorder="1" applyAlignment="1">
      <alignment horizontal="center" vertical="center" wrapText="1"/>
    </xf>
    <xf numFmtId="12" fontId="0" fillId="9" borderId="2" xfId="0" applyNumberFormat="1" applyFill="1" applyBorder="1" applyAlignment="1">
      <alignment horizontal="center" vertical="center" wrapText="1"/>
    </xf>
    <xf numFmtId="12" fontId="0" fillId="9" borderId="16" xfId="0" applyNumberFormat="1" applyFill="1" applyBorder="1" applyAlignment="1">
      <alignment horizontal="center" vertical="center" wrapText="1"/>
    </xf>
    <xf numFmtId="12" fontId="0" fillId="9" borderId="1" xfId="0" applyNumberFormat="1" applyFill="1" applyBorder="1" applyAlignment="1">
      <alignment horizontal="center" vertical="center" wrapText="1"/>
    </xf>
    <xf numFmtId="12" fontId="0" fillId="12" borderId="2" xfId="0" applyNumberFormat="1" applyFill="1" applyBorder="1" applyAlignment="1">
      <alignment horizontal="center" wrapText="1"/>
    </xf>
    <xf numFmtId="12" fontId="0" fillId="12" borderId="13" xfId="0" applyNumberFormat="1" applyFill="1" applyBorder="1" applyAlignment="1">
      <alignment horizontal="center" wrapText="1"/>
    </xf>
    <xf numFmtId="12" fontId="0" fillId="12" borderId="1" xfId="0" applyNumberFormat="1" applyFill="1" applyBorder="1" applyAlignment="1">
      <alignment horizontal="center" wrapText="1"/>
    </xf>
    <xf numFmtId="12" fontId="0" fillId="12" borderId="16" xfId="0" applyNumberFormat="1" applyFill="1" applyBorder="1" applyAlignment="1">
      <alignment horizontal="center" wrapText="1"/>
    </xf>
    <xf numFmtId="12" fontId="0" fillId="6" borderId="2" xfId="0" applyNumberFormat="1" applyFill="1" applyBorder="1" applyAlignment="1">
      <alignment horizontal="center" vertical="center" wrapText="1"/>
    </xf>
    <xf numFmtId="12" fontId="0" fillId="6" borderId="16" xfId="0" applyNumberFormat="1" applyFill="1" applyBorder="1" applyAlignment="1">
      <alignment horizontal="center" vertical="center" wrapText="1"/>
    </xf>
    <xf numFmtId="12" fontId="0" fillId="6" borderId="1" xfId="0" applyNumberFormat="1" applyFill="1" applyBorder="1" applyAlignment="1">
      <alignment horizontal="center" vertical="center" wrapText="1"/>
    </xf>
    <xf numFmtId="12" fontId="0" fillId="8" borderId="2" xfId="0" applyNumberFormat="1" applyFill="1" applyBorder="1" applyAlignment="1">
      <alignment horizontal="center" vertical="center" wrapText="1"/>
    </xf>
    <xf numFmtId="12" fontId="0" fillId="8" borderId="13" xfId="0" applyNumberFormat="1" applyFill="1" applyBorder="1" applyAlignment="1">
      <alignment horizontal="center" vertical="center" wrapText="1"/>
    </xf>
    <xf numFmtId="12" fontId="0" fillId="8" borderId="1" xfId="0" applyNumberFormat="1" applyFill="1" applyBorder="1" applyAlignment="1">
      <alignment horizontal="center" vertical="center" wrapText="1"/>
    </xf>
    <xf numFmtId="12" fontId="0" fillId="8" borderId="10" xfId="0" applyNumberFormat="1" applyFill="1" applyBorder="1" applyAlignment="1">
      <alignment horizontal="center" vertical="center" wrapText="1"/>
    </xf>
    <xf numFmtId="12" fontId="0" fillId="8" borderId="17" xfId="0" applyNumberFormat="1" applyFill="1" applyBorder="1" applyAlignment="1">
      <alignment horizontal="center" vertical="center" wrapText="1"/>
    </xf>
    <xf numFmtId="12" fontId="0" fillId="8" borderId="12" xfId="0" applyNumberFormat="1" applyFill="1" applyBorder="1" applyAlignment="1">
      <alignment horizontal="center" vertical="center" wrapText="1"/>
    </xf>
    <xf numFmtId="12" fontId="0" fillId="6" borderId="13" xfId="0" applyNumberFormat="1" applyFill="1" applyBorder="1" applyAlignment="1">
      <alignment horizontal="center" vertical="center" wrapText="1"/>
    </xf>
    <xf numFmtId="12" fontId="0" fillId="6" borderId="12" xfId="0" applyNumberFormat="1" applyFill="1" applyBorder="1" applyAlignment="1">
      <alignment horizontal="center" vertical="center" wrapText="1"/>
    </xf>
    <xf numFmtId="12" fontId="0" fillId="4" borderId="16" xfId="0" applyNumberFormat="1" applyFill="1" applyBorder="1" applyAlignment="1">
      <alignment horizontal="center" vertical="center" wrapText="1"/>
    </xf>
    <xf numFmtId="12" fontId="0" fillId="4" borderId="1" xfId="0" applyNumberFormat="1" applyFill="1" applyBorder="1" applyAlignment="1">
      <alignment horizontal="center" vertical="center" wrapText="1"/>
    </xf>
    <xf numFmtId="12" fontId="0" fillId="2" borderId="7" xfId="0" applyNumberFormat="1" applyFill="1" applyBorder="1" applyAlignment="1">
      <alignment horizontal="center" vertical="center" wrapText="1"/>
    </xf>
    <xf numFmtId="12" fontId="0" fillId="2" borderId="13" xfId="0" applyNumberFormat="1" applyFill="1" applyBorder="1" applyAlignment="1">
      <alignment horizontal="center" vertical="center" wrapText="1"/>
    </xf>
    <xf numFmtId="12" fontId="0" fillId="12" borderId="2" xfId="0" applyNumberFormat="1" applyFill="1" applyBorder="1" applyAlignment="1">
      <alignment horizontal="center" vertical="center" wrapText="1"/>
    </xf>
    <xf numFmtId="12" fontId="0" fillId="11" borderId="7" xfId="0" applyNumberFormat="1" applyFill="1" applyBorder="1" applyAlignment="1">
      <alignment horizontal="center" vertical="center" wrapText="1"/>
    </xf>
    <xf numFmtId="12" fontId="0" fillId="8" borderId="2" xfId="0" applyNumberFormat="1" applyFill="1" applyBorder="1" applyAlignment="1">
      <alignment horizontal="center" wrapText="1"/>
    </xf>
    <xf numFmtId="164" fontId="0" fillId="2" borderId="7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64" fontId="0" fillId="8" borderId="17" xfId="0" applyNumberFormat="1" applyFill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164" fontId="0" fillId="12" borderId="2" xfId="0" applyNumberFormat="1" applyFill="1" applyBorder="1" applyAlignment="1">
      <alignment horizontal="center" wrapText="1"/>
    </xf>
    <xf numFmtId="164" fontId="0" fillId="12" borderId="16" xfId="0" applyNumberFormat="1" applyFill="1" applyBorder="1" applyAlignment="1">
      <alignment horizontal="center" wrapText="1"/>
    </xf>
    <xf numFmtId="164" fontId="0" fillId="9" borderId="2" xfId="0" applyNumberFormat="1" applyFill="1" applyBorder="1" applyAlignment="1">
      <alignment horizontal="center" vertical="center" wrapText="1"/>
    </xf>
    <xf numFmtId="164" fontId="0" fillId="12" borderId="1" xfId="0" applyNumberFormat="1" applyFill="1" applyBorder="1" applyAlignment="1">
      <alignment horizontal="center" wrapText="1"/>
    </xf>
    <xf numFmtId="164" fontId="0" fillId="9" borderId="1" xfId="0" applyNumberFormat="1" applyFill="1" applyBorder="1" applyAlignment="1">
      <alignment horizontal="center" vertical="center" wrapText="1"/>
    </xf>
    <xf numFmtId="164" fontId="0" fillId="2" borderId="13" xfId="0" applyNumberFormat="1" applyFill="1" applyBorder="1" applyAlignment="1">
      <alignment horizontal="center" vertical="center" wrapText="1"/>
    </xf>
    <xf numFmtId="164" fontId="0" fillId="12" borderId="13" xfId="0" applyNumberFormat="1" applyFill="1" applyBorder="1" applyAlignment="1">
      <alignment horizontal="center" wrapText="1"/>
    </xf>
    <xf numFmtId="164" fontId="0" fillId="9" borderId="13" xfId="0" applyNumberFormat="1" applyFill="1" applyBorder="1" applyAlignment="1">
      <alignment horizontal="center" vertical="center" wrapText="1"/>
    </xf>
    <xf numFmtId="0" fontId="0" fillId="2" borderId="13" xfId="1" applyNumberFormat="1" applyFont="1" applyFill="1" applyBorder="1" applyAlignment="1">
      <alignment horizontal="center" vertical="center"/>
    </xf>
    <xf numFmtId="164" fontId="0" fillId="22" borderId="16" xfId="0" applyNumberFormat="1" applyFill="1" applyBorder="1" applyAlignment="1">
      <alignment horizontal="center" vertical="center" wrapText="1"/>
    </xf>
    <xf numFmtId="164" fontId="0" fillId="22" borderId="7" xfId="0" applyNumberFormat="1" applyFill="1" applyBorder="1" applyAlignment="1">
      <alignment horizontal="center" vertical="center" wrapText="1"/>
    </xf>
    <xf numFmtId="164" fontId="0" fillId="22" borderId="1" xfId="0" applyNumberFormat="1" applyFill="1" applyBorder="1" applyAlignment="1">
      <alignment horizontal="center" vertical="center" wrapText="1"/>
    </xf>
    <xf numFmtId="0" fontId="0" fillId="25" borderId="0" xfId="0" applyFill="1" applyAlignment="1">
      <alignment horizontal="left"/>
    </xf>
    <xf numFmtId="0" fontId="0" fillId="25" borderId="0" xfId="0" applyFill="1" applyBorder="1" applyAlignment="1"/>
    <xf numFmtId="0" fontId="11" fillId="18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22" borderId="4" xfId="0" applyFill="1" applyBorder="1" applyAlignment="1">
      <alignment horizontal="center" vertical="center" wrapText="1"/>
    </xf>
    <xf numFmtId="0" fontId="0" fillId="22" borderId="2" xfId="0" applyFill="1" applyBorder="1" applyAlignment="1">
      <alignment horizontal="center" vertical="center" wrapText="1"/>
    </xf>
    <xf numFmtId="44" fontId="0" fillId="22" borderId="14" xfId="0" applyNumberFormat="1" applyFill="1" applyBorder="1" applyAlignment="1">
      <alignment horizontal="center" vertical="center" wrapText="1"/>
    </xf>
    <xf numFmtId="44" fontId="0" fillId="22" borderId="16" xfId="0" applyNumberFormat="1" applyFill="1" applyBorder="1" applyAlignment="1">
      <alignment horizontal="center" vertical="center" wrapText="1"/>
    </xf>
    <xf numFmtId="0" fontId="0" fillId="22" borderId="14" xfId="0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22" borderId="4" xfId="0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164" fontId="0" fillId="22" borderId="14" xfId="0" applyNumberFormat="1" applyFill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164" fontId="0" fillId="0" borderId="16" xfId="0" applyNumberFormat="1" applyBorder="1" applyAlignment="1">
      <alignment horizontal="center" vertical="center" wrapText="1"/>
    </xf>
    <xf numFmtId="164" fontId="0" fillId="22" borderId="4" xfId="0" applyNumberForma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4" fontId="0" fillId="22" borderId="4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12" borderId="4" xfId="0" applyFill="1" applyBorder="1" applyAlignment="1">
      <alignment horizontal="left" wrapText="1"/>
    </xf>
    <xf numFmtId="0" fontId="0" fillId="12" borderId="3" xfId="0" applyFill="1" applyBorder="1" applyAlignment="1">
      <alignment horizontal="left" wrapText="1"/>
    </xf>
    <xf numFmtId="0" fontId="0" fillId="12" borderId="2" xfId="0" applyFill="1" applyBorder="1" applyAlignment="1">
      <alignment horizontal="left" wrapText="1"/>
    </xf>
    <xf numFmtId="0" fontId="0" fillId="12" borderId="15" xfId="0" applyFill="1" applyBorder="1" applyAlignment="1">
      <alignment horizontal="center" vertical="center" wrapText="1"/>
    </xf>
    <xf numFmtId="0" fontId="0" fillId="12" borderId="16" xfId="0" applyFill="1" applyBorder="1" applyAlignment="1">
      <alignment horizontal="center" vertical="center" wrapText="1"/>
    </xf>
    <xf numFmtId="164" fontId="0" fillId="12" borderId="4" xfId="0" applyNumberFormat="1" applyFill="1" applyBorder="1" applyAlignment="1">
      <alignment horizontal="center" vertical="center" wrapText="1"/>
    </xf>
    <xf numFmtId="164" fontId="0" fillId="12" borderId="3" xfId="0" applyNumberFormat="1" applyFill="1" applyBorder="1" applyAlignment="1">
      <alignment horizontal="center" vertical="center" wrapText="1"/>
    </xf>
    <xf numFmtId="164" fontId="0" fillId="12" borderId="2" xfId="0" applyNumberFormat="1" applyFill="1" applyBorder="1" applyAlignment="1">
      <alignment horizontal="center" vertical="center" wrapText="1"/>
    </xf>
    <xf numFmtId="44" fontId="0" fillId="12" borderId="14" xfId="0" applyNumberFormat="1" applyFill="1" applyBorder="1" applyAlignment="1">
      <alignment horizontal="center" vertical="center" wrapText="1"/>
    </xf>
    <xf numFmtId="44" fontId="0" fillId="12" borderId="16" xfId="0" applyNumberFormat="1" applyFill="1" applyBorder="1" applyAlignment="1">
      <alignment horizontal="center" vertical="center" wrapText="1"/>
    </xf>
    <xf numFmtId="44" fontId="0" fillId="21" borderId="14" xfId="0" applyNumberFormat="1" applyFill="1" applyBorder="1" applyAlignment="1">
      <alignment horizontal="center" vertical="center" wrapText="1"/>
    </xf>
    <xf numFmtId="44" fontId="0" fillId="21" borderId="16" xfId="0" applyNumberFormat="1" applyFill="1" applyBorder="1" applyAlignment="1">
      <alignment horizontal="center" vertical="center" wrapText="1"/>
    </xf>
    <xf numFmtId="0" fontId="0" fillId="14" borderId="14" xfId="0" applyFill="1" applyBorder="1" applyAlignment="1">
      <alignment horizontal="center" vertical="center" wrapText="1"/>
    </xf>
    <xf numFmtId="0" fontId="0" fillId="14" borderId="16" xfId="0" applyFill="1" applyBorder="1" applyAlignment="1">
      <alignment horizontal="center" vertical="center" wrapText="1"/>
    </xf>
    <xf numFmtId="0" fontId="0" fillId="21" borderId="17" xfId="0" applyFont="1" applyFill="1" applyBorder="1" applyAlignment="1">
      <alignment horizontal="center" vertical="center" wrapText="1"/>
    </xf>
    <xf numFmtId="0" fontId="0" fillId="21" borderId="12" xfId="0" applyFill="1" applyBorder="1" applyAlignment="1">
      <alignment horizontal="center" vertical="center" wrapText="1"/>
    </xf>
    <xf numFmtId="0" fontId="0" fillId="21" borderId="4" xfId="0" applyFill="1" applyBorder="1" applyAlignment="1">
      <alignment horizontal="center" vertical="center" wrapText="1"/>
    </xf>
    <xf numFmtId="0" fontId="0" fillId="21" borderId="3" xfId="0" applyFill="1" applyBorder="1" applyAlignment="1">
      <alignment horizontal="center" vertical="center" wrapText="1"/>
    </xf>
    <xf numFmtId="0" fontId="0" fillId="21" borderId="2" xfId="0" applyFill="1" applyBorder="1" applyAlignment="1">
      <alignment horizontal="center" vertical="center" wrapText="1"/>
    </xf>
    <xf numFmtId="0" fontId="0" fillId="21" borderId="6" xfId="0" applyFill="1" applyBorder="1" applyAlignment="1">
      <alignment horizontal="center" vertical="center" wrapText="1"/>
    </xf>
    <xf numFmtId="0" fontId="0" fillId="21" borderId="5" xfId="0" applyFill="1" applyBorder="1" applyAlignment="1">
      <alignment horizontal="center" vertical="center" wrapText="1"/>
    </xf>
    <xf numFmtId="0" fontId="0" fillId="21" borderId="7" xfId="0" applyFill="1" applyBorder="1" applyAlignment="1">
      <alignment horizontal="center" vertical="center" wrapText="1"/>
    </xf>
    <xf numFmtId="0" fontId="0" fillId="21" borderId="17" xfId="0" applyFill="1" applyBorder="1" applyAlignment="1">
      <alignment horizontal="center" vertical="center" wrapText="1"/>
    </xf>
    <xf numFmtId="0" fontId="0" fillId="21" borderId="14" xfId="0" applyFill="1" applyBorder="1" applyAlignment="1">
      <alignment horizontal="center" vertical="center" wrapText="1"/>
    </xf>
    <xf numFmtId="0" fontId="0" fillId="21" borderId="15" xfId="0" applyFill="1" applyBorder="1" applyAlignment="1">
      <alignment horizontal="center" vertical="center" wrapText="1"/>
    </xf>
    <xf numFmtId="0" fontId="0" fillId="21" borderId="16" xfId="0" applyFill="1" applyBorder="1" applyAlignment="1">
      <alignment horizontal="center" vertical="center" wrapText="1"/>
    </xf>
    <xf numFmtId="0" fontId="0" fillId="14" borderId="14" xfId="0" applyFill="1" applyBorder="1" applyAlignment="1">
      <alignment horizontal="left" vertical="center"/>
    </xf>
    <xf numFmtId="0" fontId="0" fillId="14" borderId="15" xfId="0" applyFill="1" applyBorder="1" applyAlignment="1">
      <alignment horizontal="left" vertical="center"/>
    </xf>
    <xf numFmtId="0" fontId="0" fillId="14" borderId="16" xfId="0" applyFill="1" applyBorder="1" applyAlignment="1">
      <alignment horizontal="left" vertical="center"/>
    </xf>
    <xf numFmtId="164" fontId="0" fillId="14" borderId="14" xfId="0" applyNumberFormat="1" applyFill="1" applyBorder="1" applyAlignment="1">
      <alignment horizontal="center" vertical="center"/>
    </xf>
    <xf numFmtId="164" fontId="0" fillId="14" borderId="15" xfId="0" applyNumberFormat="1" applyFill="1" applyBorder="1" applyAlignment="1">
      <alignment horizontal="center" vertical="center"/>
    </xf>
    <xf numFmtId="164" fontId="0" fillId="14" borderId="16" xfId="0" applyNumberFormat="1" applyFill="1" applyBorder="1" applyAlignment="1">
      <alignment horizontal="center" vertical="center"/>
    </xf>
    <xf numFmtId="44" fontId="0" fillId="14" borderId="14" xfId="0" applyNumberFormat="1" applyFill="1" applyBorder="1" applyAlignment="1">
      <alignment horizontal="center" vertical="center"/>
    </xf>
    <xf numFmtId="44" fontId="0" fillId="14" borderId="16" xfId="0" applyNumberFormat="1" applyFill="1" applyBorder="1" applyAlignment="1">
      <alignment horizontal="center" vertical="center"/>
    </xf>
    <xf numFmtId="0" fontId="0" fillId="21" borderId="14" xfId="0" applyFont="1" applyFill="1" applyBorder="1" applyAlignment="1">
      <alignment horizontal="center" vertical="center" wrapText="1"/>
    </xf>
    <xf numFmtId="0" fontId="0" fillId="21" borderId="16" xfId="0" applyFont="1" applyFill="1" applyBorder="1" applyAlignment="1">
      <alignment horizontal="center" vertical="center" wrapText="1"/>
    </xf>
    <xf numFmtId="164" fontId="0" fillId="21" borderId="14" xfId="0" applyNumberFormat="1" applyFill="1" applyBorder="1" applyAlignment="1">
      <alignment horizontal="center" vertical="center" wrapText="1"/>
    </xf>
    <xf numFmtId="0" fontId="0" fillId="21" borderId="14" xfId="0" applyFill="1" applyBorder="1" applyAlignment="1">
      <alignment horizontal="left" vertical="center" wrapText="1"/>
    </xf>
    <xf numFmtId="0" fontId="0" fillId="21" borderId="15" xfId="0" applyFill="1" applyBorder="1" applyAlignment="1">
      <alignment horizontal="left" vertical="center" wrapText="1"/>
    </xf>
    <xf numFmtId="0" fontId="0" fillId="21" borderId="16" xfId="0" applyFill="1" applyBorder="1" applyAlignment="1">
      <alignment horizontal="left" vertical="center" wrapText="1"/>
    </xf>
    <xf numFmtId="0" fontId="0" fillId="10" borderId="14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21" borderId="14" xfId="0" applyFill="1" applyBorder="1" applyAlignment="1">
      <alignment vertical="center" wrapText="1"/>
    </xf>
    <xf numFmtId="0" fontId="0" fillId="21" borderId="15" xfId="0" applyFill="1" applyBorder="1" applyAlignment="1">
      <alignment vertical="center" wrapText="1"/>
    </xf>
    <xf numFmtId="0" fontId="0" fillId="21" borderId="16" xfId="0" applyFill="1" applyBorder="1" applyAlignment="1">
      <alignment vertical="center" wrapText="1"/>
    </xf>
    <xf numFmtId="164" fontId="0" fillId="21" borderId="16" xfId="0" applyNumberFormat="1" applyFill="1" applyBorder="1" applyAlignment="1">
      <alignment horizontal="center" vertical="center" wrapText="1"/>
    </xf>
    <xf numFmtId="0" fontId="0" fillId="10" borderId="13" xfId="0" applyNumberFormat="1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10" borderId="14" xfId="0" applyNumberFormat="1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 wrapText="1"/>
    </xf>
    <xf numFmtId="0" fontId="0" fillId="10" borderId="16" xfId="0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12" borderId="14" xfId="0" applyFill="1" applyBorder="1" applyAlignment="1">
      <alignment horizontal="left" wrapText="1"/>
    </xf>
    <xf numFmtId="0" fontId="0" fillId="12" borderId="15" xfId="0" applyFill="1" applyBorder="1" applyAlignment="1">
      <alignment horizontal="left" wrapText="1"/>
    </xf>
    <xf numFmtId="0" fontId="0" fillId="12" borderId="16" xfId="0" applyFill="1" applyBorder="1" applyAlignment="1">
      <alignment horizontal="left" wrapText="1"/>
    </xf>
    <xf numFmtId="164" fontId="0" fillId="12" borderId="14" xfId="0" applyNumberFormat="1" applyFill="1" applyBorder="1" applyAlignment="1">
      <alignment horizontal="center" vertical="center" wrapText="1"/>
    </xf>
    <xf numFmtId="164" fontId="0" fillId="12" borderId="15" xfId="0" applyNumberFormat="1" applyFill="1" applyBorder="1" applyAlignment="1">
      <alignment horizontal="center" vertical="center" wrapText="1"/>
    </xf>
    <xf numFmtId="164" fontId="0" fillId="12" borderId="16" xfId="0" applyNumberForma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44" fontId="0" fillId="2" borderId="6" xfId="1" applyNumberFormat="1" applyFont="1" applyFill="1" applyBorder="1" applyAlignment="1">
      <alignment horizontal="center" vertical="center" wrapText="1"/>
    </xf>
    <xf numFmtId="44" fontId="0" fillId="2" borderId="7" xfId="1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4" fontId="0" fillId="11" borderId="6" xfId="0" applyNumberFormat="1" applyFill="1" applyBorder="1" applyAlignment="1">
      <alignment horizontal="center" vertical="center"/>
    </xf>
    <xf numFmtId="44" fontId="0" fillId="11" borderId="7" xfId="0" applyNumberFormat="1" applyFill="1" applyBorder="1" applyAlignment="1">
      <alignment horizontal="center" vertical="center"/>
    </xf>
    <xf numFmtId="164" fontId="0" fillId="8" borderId="14" xfId="0" applyNumberFormat="1" applyFill="1" applyBorder="1" applyAlignment="1">
      <alignment horizontal="center" vertical="center" wrapText="1"/>
    </xf>
    <xf numFmtId="164" fontId="0" fillId="8" borderId="16" xfId="0" applyNumberFormat="1" applyFill="1" applyBorder="1" applyAlignment="1">
      <alignment horizontal="center" vertical="center" wrapText="1"/>
    </xf>
    <xf numFmtId="0" fontId="0" fillId="8" borderId="14" xfId="0" applyFill="1" applyBorder="1" applyAlignment="1">
      <alignment horizontal="left" vertical="center" wrapText="1"/>
    </xf>
    <xf numFmtId="0" fontId="0" fillId="8" borderId="15" xfId="0" applyFill="1" applyBorder="1" applyAlignment="1">
      <alignment horizontal="left" vertical="center" wrapText="1"/>
    </xf>
    <xf numFmtId="0" fontId="0" fillId="8" borderId="16" xfId="0" applyFill="1" applyBorder="1" applyAlignment="1">
      <alignment horizontal="left" vertical="center" wrapText="1"/>
    </xf>
    <xf numFmtId="0" fontId="0" fillId="8" borderId="11" xfId="0" applyFill="1" applyBorder="1" applyAlignment="1">
      <alignment horizontal="left" vertical="center" wrapText="1"/>
    </xf>
    <xf numFmtId="0" fontId="0" fillId="8" borderId="0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8" borderId="4" xfId="0" applyFill="1" applyBorder="1" applyAlignment="1">
      <alignment horizontal="left" vertical="center" wrapText="1"/>
    </xf>
    <xf numFmtId="0" fontId="0" fillId="8" borderId="3" xfId="0" applyFill="1" applyBorder="1" applyAlignment="1">
      <alignment horizontal="left" vertical="center" wrapText="1"/>
    </xf>
    <xf numFmtId="0" fontId="0" fillId="8" borderId="2" xfId="0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44" fontId="0" fillId="8" borderId="4" xfId="0" applyNumberFormat="1" applyFill="1" applyBorder="1" applyAlignment="1">
      <alignment horizontal="center" vertical="center" wrapText="1"/>
    </xf>
    <xf numFmtId="44" fontId="0" fillId="8" borderId="2" xfId="0" applyNumberForma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8" borderId="7" xfId="0" applyFill="1" applyBorder="1" applyAlignment="1">
      <alignment horizontal="center" vertical="center" wrapText="1"/>
    </xf>
    <xf numFmtId="0" fontId="0" fillId="8" borderId="6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164" fontId="0" fillId="8" borderId="4" xfId="0" applyNumberFormat="1" applyFill="1" applyBorder="1" applyAlignment="1">
      <alignment horizontal="center" vertical="center" wrapText="1"/>
    </xf>
    <xf numFmtId="164" fontId="0" fillId="8" borderId="2" xfId="0" applyNumberForma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/>
    </xf>
    <xf numFmtId="0" fontId="11" fillId="13" borderId="2" xfId="0" applyFont="1" applyFill="1" applyBorder="1" applyAlignment="1">
      <alignment horizontal="center" vertical="center"/>
    </xf>
    <xf numFmtId="0" fontId="11" fillId="13" borderId="6" xfId="0" applyFont="1" applyFill="1" applyBorder="1" applyAlignment="1">
      <alignment horizontal="center" vertical="center"/>
    </xf>
    <xf numFmtId="0" fontId="11" fillId="13" borderId="5" xfId="0" applyFont="1" applyFill="1" applyBorder="1" applyAlignment="1">
      <alignment horizontal="center" vertical="center"/>
    </xf>
    <xf numFmtId="0" fontId="11" fillId="13" borderId="7" xfId="0" applyFont="1" applyFill="1" applyBorder="1" applyAlignment="1">
      <alignment horizontal="center" vertical="center"/>
    </xf>
    <xf numFmtId="0" fontId="12" fillId="13" borderId="3" xfId="0" applyFont="1" applyFill="1" applyBorder="1" applyAlignment="1">
      <alignment horizontal="center" vertical="center"/>
    </xf>
    <xf numFmtId="0" fontId="12" fillId="13" borderId="2" xfId="0" applyFont="1" applyFill="1" applyBorder="1" applyAlignment="1">
      <alignment horizontal="center" vertical="center"/>
    </xf>
    <xf numFmtId="0" fontId="12" fillId="13" borderId="6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/>
    </xf>
    <xf numFmtId="0" fontId="12" fillId="13" borderId="7" xfId="0" applyFont="1" applyFill="1" applyBorder="1" applyAlignment="1">
      <alignment horizontal="center" vertical="center"/>
    </xf>
    <xf numFmtId="0" fontId="0" fillId="12" borderId="14" xfId="0" applyFill="1" applyBorder="1" applyAlignment="1">
      <alignment horizontal="left" vertical="center"/>
    </xf>
    <xf numFmtId="0" fontId="0" fillId="12" borderId="15" xfId="0" applyFill="1" applyBorder="1" applyAlignment="1">
      <alignment horizontal="left" vertical="center"/>
    </xf>
    <xf numFmtId="0" fontId="0" fillId="12" borderId="16" xfId="0" applyFill="1" applyBorder="1" applyAlignment="1">
      <alignment horizontal="left" vertical="center"/>
    </xf>
    <xf numFmtId="44" fontId="0" fillId="12" borderId="14" xfId="0" applyNumberFormat="1" applyFill="1" applyBorder="1" applyAlignment="1">
      <alignment horizontal="center" vertical="center"/>
    </xf>
    <xf numFmtId="44" fontId="0" fillId="12" borderId="16" xfId="0" applyNumberFormat="1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 wrapText="1"/>
    </xf>
    <xf numFmtId="0" fontId="0" fillId="12" borderId="7" xfId="0" applyFill="1" applyBorder="1" applyAlignment="1">
      <alignment horizontal="center" vertical="center" wrapText="1"/>
    </xf>
    <xf numFmtId="0" fontId="0" fillId="11" borderId="6" xfId="0" applyFill="1" applyBorder="1" applyAlignment="1">
      <alignment horizontal="left" vertical="center"/>
    </xf>
    <xf numFmtId="0" fontId="0" fillId="11" borderId="5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164" fontId="0" fillId="11" borderId="6" xfId="0" applyNumberFormat="1" applyFill="1" applyBorder="1" applyAlignment="1">
      <alignment horizontal="center" vertical="center" wrapText="1"/>
    </xf>
    <xf numFmtId="164" fontId="0" fillId="11" borderId="7" xfId="0" applyNumberFormat="1" applyFill="1" applyBorder="1" applyAlignment="1">
      <alignment horizontal="center" vertical="center" wrapText="1"/>
    </xf>
    <xf numFmtId="0" fontId="0" fillId="8" borderId="14" xfId="0" applyFill="1" applyBorder="1" applyAlignment="1">
      <alignment horizontal="left"/>
    </xf>
    <xf numFmtId="0" fontId="0" fillId="8" borderId="15" xfId="0" applyFill="1" applyBorder="1" applyAlignment="1">
      <alignment horizontal="left"/>
    </xf>
    <xf numFmtId="0" fontId="0" fillId="8" borderId="16" xfId="0" applyFill="1" applyBorder="1" applyAlignment="1">
      <alignment horizontal="left"/>
    </xf>
    <xf numFmtId="0" fontId="0" fillId="8" borderId="14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0" fontId="11" fillId="24" borderId="3" xfId="0" applyFont="1" applyFill="1" applyBorder="1" applyAlignment="1">
      <alignment horizontal="center" vertical="center"/>
    </xf>
    <xf numFmtId="0" fontId="11" fillId="24" borderId="2" xfId="0" applyFont="1" applyFill="1" applyBorder="1" applyAlignment="1">
      <alignment horizontal="center" vertical="center"/>
    </xf>
    <xf numFmtId="0" fontId="11" fillId="24" borderId="0" xfId="0" applyFont="1" applyFill="1" applyBorder="1" applyAlignment="1">
      <alignment horizontal="center" vertical="center"/>
    </xf>
    <xf numFmtId="0" fontId="11" fillId="24" borderId="1" xfId="0" applyFont="1" applyFill="1" applyBorder="1" applyAlignment="1">
      <alignment horizontal="center" vertical="center"/>
    </xf>
    <xf numFmtId="0" fontId="11" fillId="24" borderId="5" xfId="0" applyFont="1" applyFill="1" applyBorder="1" applyAlignment="1">
      <alignment horizontal="center" vertical="center"/>
    </xf>
    <xf numFmtId="0" fontId="11" fillId="24" borderId="7" xfId="0" applyFont="1" applyFill="1" applyBorder="1" applyAlignment="1">
      <alignment horizontal="center" vertical="center"/>
    </xf>
    <xf numFmtId="164" fontId="0" fillId="6" borderId="14" xfId="0" applyNumberFormat="1" applyFill="1" applyBorder="1" applyAlignment="1">
      <alignment horizontal="center" vertical="center" wrapText="1"/>
    </xf>
    <xf numFmtId="164" fontId="0" fillId="6" borderId="16" xfId="0" applyNumberFormat="1" applyFill="1" applyBorder="1" applyAlignment="1">
      <alignment horizontal="center" vertical="center" wrapText="1"/>
    </xf>
    <xf numFmtId="44" fontId="0" fillId="6" borderId="14" xfId="0" applyNumberFormat="1" applyFill="1" applyBorder="1" applyAlignment="1">
      <alignment horizontal="center" vertical="center" wrapText="1"/>
    </xf>
    <xf numFmtId="44" fontId="0" fillId="6" borderId="16" xfId="0" applyNumberForma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6" borderId="14" xfId="0" applyFill="1" applyBorder="1" applyAlignment="1">
      <alignment horizontal="left" vertical="center" wrapText="1"/>
    </xf>
    <xf numFmtId="0" fontId="0" fillId="6" borderId="15" xfId="0" applyFill="1" applyBorder="1" applyAlignment="1">
      <alignment horizontal="left" vertical="center" wrapText="1"/>
    </xf>
    <xf numFmtId="0" fontId="0" fillId="6" borderId="16" xfId="0" applyFill="1" applyBorder="1" applyAlignment="1">
      <alignment horizontal="left" vertical="center" wrapText="1"/>
    </xf>
    <xf numFmtId="164" fontId="0" fillId="2" borderId="14" xfId="0" applyNumberFormat="1" applyFill="1" applyBorder="1" applyAlignment="1">
      <alignment horizontal="center" vertical="center" wrapText="1"/>
    </xf>
    <xf numFmtId="164" fontId="0" fillId="2" borderId="16" xfId="0" applyNumberFormat="1" applyFill="1" applyBorder="1" applyAlignment="1">
      <alignment horizontal="center" vertical="center" wrapText="1"/>
    </xf>
    <xf numFmtId="164" fontId="0" fillId="4" borderId="14" xfId="0" applyNumberFormat="1" applyFill="1" applyBorder="1" applyAlignment="1">
      <alignment horizontal="center" vertical="center" wrapText="1"/>
    </xf>
    <xf numFmtId="164" fontId="0" fillId="4" borderId="16" xfId="0" applyNumberFormat="1" applyFill="1" applyBorder="1" applyAlignment="1">
      <alignment horizontal="center" vertical="center" wrapText="1"/>
    </xf>
    <xf numFmtId="0" fontId="2" fillId="25" borderId="0" xfId="0" applyFont="1" applyFill="1" applyBorder="1" applyAlignment="1">
      <alignment horizontal="right" vertical="center" wrapText="1"/>
    </xf>
    <xf numFmtId="0" fontId="0" fillId="25" borderId="0" xfId="0" applyFill="1" applyBorder="1" applyAlignment="1">
      <alignment horizontal="right" wrapText="1"/>
    </xf>
    <xf numFmtId="0" fontId="0" fillId="25" borderId="1" xfId="0" applyFill="1" applyBorder="1" applyAlignment="1">
      <alignment horizontal="right" wrapText="1"/>
    </xf>
    <xf numFmtId="0" fontId="0" fillId="25" borderId="5" xfId="0" applyFill="1" applyBorder="1" applyAlignment="1">
      <alignment horizontal="right" wrapText="1"/>
    </xf>
    <xf numFmtId="0" fontId="0" fillId="25" borderId="7" xfId="0" applyFill="1" applyBorder="1" applyAlignment="1">
      <alignment horizontal="right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0" fillId="0" borderId="1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6" borderId="6" xfId="0" applyFill="1" applyBorder="1" applyAlignment="1">
      <alignment horizontal="left" vertical="center" wrapText="1"/>
    </xf>
    <xf numFmtId="0" fontId="0" fillId="6" borderId="5" xfId="0" applyFill="1" applyBorder="1" applyAlignment="1">
      <alignment horizontal="left" vertical="center" wrapText="1"/>
    </xf>
    <xf numFmtId="0" fontId="0" fillId="6" borderId="7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 wrapText="1"/>
    </xf>
    <xf numFmtId="0" fontId="0" fillId="4" borderId="16" xfId="0" applyFill="1" applyBorder="1" applyAlignment="1">
      <alignment horizontal="left" vertical="center" wrapText="1"/>
    </xf>
    <xf numFmtId="44" fontId="0" fillId="4" borderId="4" xfId="0" applyNumberFormat="1" applyFill="1" applyBorder="1" applyAlignment="1">
      <alignment horizontal="center" vertical="center" wrapText="1"/>
    </xf>
    <xf numFmtId="44" fontId="0" fillId="4" borderId="2" xfId="0" applyNumberFormat="1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right" vertical="center" wrapText="1"/>
    </xf>
    <xf numFmtId="0" fontId="1" fillId="10" borderId="3" xfId="0" applyFont="1" applyFill="1" applyBorder="1" applyAlignment="1">
      <alignment horizontal="right" vertical="center" wrapText="1"/>
    </xf>
    <xf numFmtId="0" fontId="1" fillId="10" borderId="2" xfId="0" applyFont="1" applyFill="1" applyBorder="1" applyAlignment="1">
      <alignment horizontal="right" vertical="center" wrapText="1"/>
    </xf>
    <xf numFmtId="0" fontId="1" fillId="10" borderId="6" xfId="0" applyFont="1" applyFill="1" applyBorder="1" applyAlignment="1">
      <alignment horizontal="right" vertical="center" wrapText="1"/>
    </xf>
    <xf numFmtId="0" fontId="1" fillId="10" borderId="5" xfId="0" applyFont="1" applyFill="1" applyBorder="1" applyAlignment="1">
      <alignment horizontal="right" vertical="center" wrapText="1"/>
    </xf>
    <xf numFmtId="0" fontId="1" fillId="10" borderId="7" xfId="0" applyFont="1" applyFill="1" applyBorder="1" applyAlignment="1">
      <alignment horizontal="right" vertical="center" wrapText="1"/>
    </xf>
    <xf numFmtId="44" fontId="1" fillId="10" borderId="4" xfId="0" applyNumberFormat="1" applyFont="1" applyFill="1" applyBorder="1" applyAlignment="1">
      <alignment horizontal="left" vertical="center" wrapText="1"/>
    </xf>
    <xf numFmtId="0" fontId="1" fillId="10" borderId="3" xfId="0" applyFont="1" applyFill="1" applyBorder="1" applyAlignment="1">
      <alignment horizontal="left" vertical="center" wrapText="1"/>
    </xf>
    <xf numFmtId="0" fontId="1" fillId="10" borderId="2" xfId="0" applyFont="1" applyFill="1" applyBorder="1" applyAlignment="1">
      <alignment horizontal="left" vertical="center" wrapText="1"/>
    </xf>
    <xf numFmtId="0" fontId="1" fillId="10" borderId="6" xfId="0" applyFont="1" applyFill="1" applyBorder="1" applyAlignment="1">
      <alignment horizontal="left" vertical="center" wrapText="1"/>
    </xf>
    <xf numFmtId="0" fontId="1" fillId="10" borderId="5" xfId="0" applyFont="1" applyFill="1" applyBorder="1" applyAlignment="1">
      <alignment horizontal="left" vertical="center" wrapText="1"/>
    </xf>
    <xf numFmtId="0" fontId="1" fillId="10" borderId="7" xfId="0" applyFont="1" applyFill="1" applyBorder="1" applyAlignment="1">
      <alignment horizontal="left" vertical="center" wrapText="1"/>
    </xf>
    <xf numFmtId="0" fontId="11" fillId="19" borderId="4" xfId="0" applyFont="1" applyFill="1" applyBorder="1" applyAlignment="1">
      <alignment horizontal="center" vertical="center" wrapText="1"/>
    </xf>
    <xf numFmtId="0" fontId="11" fillId="19" borderId="3" xfId="0" applyFont="1" applyFill="1" applyBorder="1" applyAlignment="1">
      <alignment horizontal="center" vertical="center" wrapText="1"/>
    </xf>
    <xf numFmtId="0" fontId="11" fillId="19" borderId="2" xfId="0" applyFont="1" applyFill="1" applyBorder="1" applyAlignment="1">
      <alignment horizontal="center" vertical="center" wrapText="1"/>
    </xf>
    <xf numFmtId="0" fontId="11" fillId="19" borderId="6" xfId="0" applyFont="1" applyFill="1" applyBorder="1" applyAlignment="1">
      <alignment horizontal="center" vertical="center" wrapText="1"/>
    </xf>
    <xf numFmtId="0" fontId="11" fillId="19" borderId="5" xfId="0" applyFont="1" applyFill="1" applyBorder="1" applyAlignment="1">
      <alignment horizontal="center" vertical="center" wrapText="1"/>
    </xf>
    <xf numFmtId="0" fontId="11" fillId="19" borderId="7" xfId="0" applyFont="1" applyFill="1" applyBorder="1" applyAlignment="1">
      <alignment horizontal="center" vertical="center" wrapText="1"/>
    </xf>
    <xf numFmtId="0" fontId="0" fillId="9" borderId="4" xfId="0" applyFill="1" applyBorder="1" applyAlignment="1">
      <alignment vertical="center" wrapText="1"/>
    </xf>
    <xf numFmtId="0" fontId="0" fillId="9" borderId="3" xfId="0" applyFill="1" applyBorder="1" applyAlignment="1">
      <alignment vertical="center" wrapText="1"/>
    </xf>
    <xf numFmtId="0" fontId="0" fillId="9" borderId="2" xfId="0" applyFill="1" applyBorder="1" applyAlignment="1">
      <alignment vertical="center" wrapText="1"/>
    </xf>
    <xf numFmtId="0" fontId="0" fillId="9" borderId="14" xfId="0" applyFill="1" applyBorder="1" applyAlignment="1">
      <alignment vertical="center" wrapText="1"/>
    </xf>
    <xf numFmtId="0" fontId="0" fillId="9" borderId="15" xfId="0" applyFill="1" applyBorder="1" applyAlignment="1">
      <alignment vertical="center" wrapText="1"/>
    </xf>
    <xf numFmtId="0" fontId="0" fillId="9" borderId="16" xfId="0" applyFill="1" applyBorder="1" applyAlignment="1">
      <alignment vertical="center" wrapText="1"/>
    </xf>
    <xf numFmtId="0" fontId="0" fillId="9" borderId="11" xfId="0" applyFill="1" applyBorder="1" applyAlignment="1">
      <alignment vertical="center" wrapText="1"/>
    </xf>
    <xf numFmtId="0" fontId="0" fillId="9" borderId="0" xfId="0" applyFill="1" applyBorder="1" applyAlignment="1">
      <alignment vertical="center" wrapText="1"/>
    </xf>
    <xf numFmtId="0" fontId="0" fillId="9" borderId="1" xfId="0" applyFill="1" applyBorder="1" applyAlignment="1">
      <alignment vertical="center" wrapText="1"/>
    </xf>
    <xf numFmtId="164" fontId="0" fillId="9" borderId="4" xfId="0" applyNumberFormat="1" applyFill="1" applyBorder="1" applyAlignment="1">
      <alignment horizontal="center" vertical="center" wrapText="1"/>
    </xf>
    <xf numFmtId="164" fontId="0" fillId="9" borderId="14" xfId="0" applyNumberFormat="1" applyFill="1" applyBorder="1" applyAlignment="1">
      <alignment horizontal="center" vertical="center" wrapText="1"/>
    </xf>
    <xf numFmtId="164" fontId="0" fillId="9" borderId="11" xfId="0" applyNumberForma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4" fontId="0" fillId="9" borderId="0" xfId="0" applyNumberFormat="1" applyFill="1" applyBorder="1" applyAlignment="1">
      <alignment horizontal="center" vertical="center" wrapText="1"/>
    </xf>
    <xf numFmtId="44" fontId="0" fillId="9" borderId="14" xfId="0" applyNumberFormat="1" applyFill="1" applyBorder="1" applyAlignment="1">
      <alignment horizontal="center" vertical="center" wrapText="1"/>
    </xf>
    <xf numFmtId="44" fontId="0" fillId="9" borderId="16" xfId="0" applyNumberFormat="1" applyFill="1" applyBorder="1" applyAlignment="1">
      <alignment horizontal="center" vertical="center" wrapText="1"/>
    </xf>
    <xf numFmtId="0" fontId="11" fillId="15" borderId="13" xfId="0" applyFont="1" applyFill="1" applyBorder="1" applyAlignment="1">
      <alignment horizontal="center" vertical="center"/>
    </xf>
    <xf numFmtId="0" fontId="10" fillId="15" borderId="13" xfId="0" applyFont="1" applyFill="1" applyBorder="1" applyAlignment="1">
      <alignment horizontal="center" vertical="center"/>
    </xf>
    <xf numFmtId="164" fontId="0" fillId="14" borderId="14" xfId="1" applyNumberFormat="1" applyFont="1" applyFill="1" applyBorder="1" applyAlignment="1">
      <alignment horizontal="center" vertical="center"/>
    </xf>
    <xf numFmtId="164" fontId="0" fillId="14" borderId="15" xfId="1" applyNumberFormat="1" applyFont="1" applyFill="1" applyBorder="1" applyAlignment="1">
      <alignment horizontal="center" vertical="center"/>
    </xf>
    <xf numFmtId="164" fontId="0" fillId="14" borderId="16" xfId="1" applyNumberFormat="1" applyFont="1" applyFill="1" applyBorder="1" applyAlignment="1">
      <alignment horizontal="center" vertical="center"/>
    </xf>
    <xf numFmtId="44" fontId="0" fillId="14" borderId="13" xfId="1" applyFont="1" applyFill="1" applyBorder="1" applyAlignment="1">
      <alignment horizontal="center" vertical="center"/>
    </xf>
    <xf numFmtId="0" fontId="0" fillId="14" borderId="13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/>
    </xf>
    <xf numFmtId="0" fontId="11" fillId="17" borderId="4" xfId="0" applyFont="1" applyFill="1" applyBorder="1" applyAlignment="1">
      <alignment horizontal="center" vertical="center"/>
    </xf>
    <xf numFmtId="0" fontId="12" fillId="17" borderId="3" xfId="0" applyFont="1" applyFill="1" applyBorder="1" applyAlignment="1">
      <alignment horizontal="center" vertical="center"/>
    </xf>
    <xf numFmtId="0" fontId="12" fillId="17" borderId="2" xfId="0" applyFont="1" applyFill="1" applyBorder="1" applyAlignment="1">
      <alignment horizontal="center" vertical="center"/>
    </xf>
    <xf numFmtId="0" fontId="12" fillId="17" borderId="6" xfId="0" applyFont="1" applyFill="1" applyBorder="1" applyAlignment="1">
      <alignment horizontal="center" vertical="center"/>
    </xf>
    <xf numFmtId="0" fontId="12" fillId="17" borderId="5" xfId="0" applyFont="1" applyFill="1" applyBorder="1" applyAlignment="1">
      <alignment horizontal="center" vertical="center"/>
    </xf>
    <xf numFmtId="0" fontId="12" fillId="17" borderId="7" xfId="0" applyFont="1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0" fillId="11" borderId="13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164" fontId="0" fillId="11" borderId="13" xfId="1" applyNumberFormat="1" applyFont="1" applyFill="1" applyBorder="1" applyAlignment="1">
      <alignment horizontal="center" vertical="center"/>
    </xf>
    <xf numFmtId="0" fontId="11" fillId="23" borderId="4" xfId="0" applyFont="1" applyFill="1" applyBorder="1" applyAlignment="1">
      <alignment horizontal="center" vertical="center" wrapText="1"/>
    </xf>
    <xf numFmtId="0" fontId="10" fillId="23" borderId="3" xfId="0" applyFont="1" applyFill="1" applyBorder="1" applyAlignment="1">
      <alignment vertical="center" wrapText="1"/>
    </xf>
    <xf numFmtId="0" fontId="10" fillId="23" borderId="2" xfId="0" applyFont="1" applyFill="1" applyBorder="1" applyAlignment="1">
      <alignment vertical="center" wrapText="1"/>
    </xf>
    <xf numFmtId="0" fontId="10" fillId="23" borderId="6" xfId="0" applyFont="1" applyFill="1" applyBorder="1" applyAlignment="1">
      <alignment vertical="center" wrapText="1"/>
    </xf>
    <xf numFmtId="0" fontId="10" fillId="23" borderId="5" xfId="0" applyFont="1" applyFill="1" applyBorder="1" applyAlignment="1">
      <alignment vertical="center" wrapText="1"/>
    </xf>
    <xf numFmtId="0" fontId="10" fillId="23" borderId="7" xfId="0" applyFont="1" applyFill="1" applyBorder="1" applyAlignment="1">
      <alignment vertical="center" wrapText="1"/>
    </xf>
    <xf numFmtId="0" fontId="0" fillId="22" borderId="14" xfId="0" applyFill="1" applyBorder="1" applyAlignment="1">
      <alignment horizontal="center" vertical="center" wrapText="1"/>
    </xf>
    <xf numFmtId="0" fontId="0" fillId="22" borderId="16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0" fontId="0" fillId="12" borderId="14" xfId="0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0" fontId="11" fillId="16" borderId="4" xfId="0" applyFont="1" applyFill="1" applyBorder="1" applyAlignment="1">
      <alignment horizontal="center" vertical="center"/>
    </xf>
    <xf numFmtId="0" fontId="13" fillId="16" borderId="3" xfId="0" applyFont="1" applyFill="1" applyBorder="1" applyAlignment="1">
      <alignment horizontal="center" vertical="center"/>
    </xf>
    <xf numFmtId="0" fontId="13" fillId="16" borderId="2" xfId="0" applyFont="1" applyFill="1" applyBorder="1" applyAlignment="1">
      <alignment horizontal="center" vertical="center"/>
    </xf>
    <xf numFmtId="0" fontId="13" fillId="16" borderId="6" xfId="0" applyFont="1" applyFill="1" applyBorder="1" applyAlignment="1">
      <alignment horizontal="center" vertical="center"/>
    </xf>
    <xf numFmtId="0" fontId="13" fillId="16" borderId="5" xfId="0" applyFont="1" applyFill="1" applyBorder="1" applyAlignment="1">
      <alignment horizontal="center" vertical="center"/>
    </xf>
    <xf numFmtId="0" fontId="13" fillId="16" borderId="7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11" fillId="2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4" fontId="0" fillId="9" borderId="4" xfId="0" applyNumberFormat="1" applyFill="1" applyBorder="1" applyAlignment="1">
      <alignment horizontal="center" vertical="center" wrapText="1"/>
    </xf>
    <xf numFmtId="44" fontId="0" fillId="9" borderId="2" xfId="0" applyNumberForma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11" borderId="17" xfId="0" applyFill="1" applyBorder="1" applyAlignment="1">
      <alignment horizontal="center" vertical="center" wrapText="1"/>
    </xf>
    <xf numFmtId="0" fontId="0" fillId="25" borderId="0" xfId="0" applyFill="1" applyBorder="1" applyAlignment="1"/>
    <xf numFmtId="0" fontId="0" fillId="25" borderId="1" xfId="0" applyFill="1" applyBorder="1" applyAlignment="1"/>
    <xf numFmtId="0" fontId="14" fillId="25" borderId="0" xfId="0" applyFont="1" applyFill="1" applyBorder="1" applyAlignment="1">
      <alignment horizontal="center"/>
    </xf>
    <xf numFmtId="0" fontId="14" fillId="25" borderId="0" xfId="0" applyFont="1" applyFill="1" applyAlignment="1">
      <alignment horizontal="center"/>
    </xf>
    <xf numFmtId="0" fontId="0" fillId="25" borderId="0" xfId="0" applyFill="1" applyBorder="1" applyAlignment="1">
      <alignment horizontal="left"/>
    </xf>
    <xf numFmtId="0" fontId="0" fillId="25" borderId="0" xfId="0" applyFill="1" applyAlignment="1">
      <alignment horizontal="left"/>
    </xf>
    <xf numFmtId="0" fontId="14" fillId="25" borderId="0" xfId="0" applyFont="1" applyFill="1" applyBorder="1" applyAlignment="1"/>
    <xf numFmtId="0" fontId="14" fillId="25" borderId="0" xfId="0" applyFont="1" applyFill="1" applyAlignment="1"/>
    <xf numFmtId="0" fontId="14" fillId="25" borderId="1" xfId="0" applyFont="1" applyFill="1" applyBorder="1" applyAlignment="1"/>
    <xf numFmtId="164" fontId="0" fillId="6" borderId="13" xfId="1" applyNumberFormat="1" applyFont="1" applyFill="1" applyBorder="1" applyAlignment="1">
      <alignment horizontal="center" vertical="center"/>
    </xf>
  </cellXfs>
  <cellStyles count="3">
    <cellStyle name="Гиперссылка" xfId="2" builtinId="8"/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006600"/>
      <color rgb="FF008000"/>
      <color rgb="FFFF6600"/>
      <color rgb="FF005400"/>
      <color rgb="FF003300"/>
      <color rgb="FF99FF99"/>
      <color rgb="FF00FFCC"/>
      <color rgb="FF66FF66"/>
      <color rgb="FF99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575858</xdr:colOff>
      <xdr:row>0</xdr:row>
      <xdr:rowOff>253996</xdr:rowOff>
    </xdr:from>
    <xdr:to>
      <xdr:col>17</xdr:col>
      <xdr:colOff>616973</xdr:colOff>
      <xdr:row>1</xdr:row>
      <xdr:rowOff>1120585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8946" y="253996"/>
          <a:ext cx="2461586" cy="1863913"/>
        </a:xfrm>
        <a:prstGeom prst="rect">
          <a:avLst/>
        </a:prstGeom>
      </xdr:spPr>
    </xdr:pic>
    <xdr:clientData/>
  </xdr:twoCellAnchor>
  <xdr:twoCellAnchor editAs="oneCell">
    <xdr:from>
      <xdr:col>0</xdr:col>
      <xdr:colOff>166841</xdr:colOff>
      <xdr:row>0</xdr:row>
      <xdr:rowOff>190500</xdr:rowOff>
    </xdr:from>
    <xdr:to>
      <xdr:col>4</xdr:col>
      <xdr:colOff>419873</xdr:colOff>
      <xdr:row>1</xdr:row>
      <xdr:rowOff>1079582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841" y="190500"/>
          <a:ext cx="2606267" cy="1886406"/>
        </a:xfrm>
        <a:prstGeom prst="rect">
          <a:avLst/>
        </a:prstGeom>
      </xdr:spPr>
    </xdr:pic>
    <xdr:clientData/>
  </xdr:twoCellAnchor>
  <xdr:twoCellAnchor editAs="oneCell">
    <xdr:from>
      <xdr:col>4</xdr:col>
      <xdr:colOff>504265</xdr:colOff>
      <xdr:row>0</xdr:row>
      <xdr:rowOff>11944</xdr:rowOff>
    </xdr:from>
    <xdr:to>
      <xdr:col>13</xdr:col>
      <xdr:colOff>504265</xdr:colOff>
      <xdr:row>2</xdr:row>
      <xdr:rowOff>26893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11944"/>
          <a:ext cx="7339853" cy="2637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&#1095;&#1072;&#1080;&#1082;&#1072;&#1074;&#1082;&#1072;&#1079;&#1072;.&#1088;&#1092;/?show=shop_item&amp;id=3053&amp;title=%D0%A1%D0%95%D0%A0%D0%94%D0%A6%D0%95-%D0%9D%D0%9E%D0%A0%D0%9C%D0%90" TargetMode="External"/><Relationship Id="rId18" Type="http://schemas.openxmlformats.org/officeDocument/2006/relationships/hyperlink" Target="http://&#1095;&#1072;&#1080;&#1082;&#1072;&#1074;&#1082;&#1072;&#1079;&#1072;.&#1088;&#1092;/?show=shop_item&amp;id=3048&amp;title=%D0%A1%D0%9F%D0%9E%D0%9A%D0%9E%D0%99%D0%9D%D0%AB%D0%99%20%D0%A1%D0%9E%D0%9D" TargetMode="External"/><Relationship Id="rId26" Type="http://schemas.openxmlformats.org/officeDocument/2006/relationships/hyperlink" Target="http://&#1095;&#1072;&#1080;&#1082;&#1072;&#1074;&#1082;&#1072;&#1079;&#1072;.&#1088;&#1092;/?show=shop_item&amp;id=3159&amp;title=%D0%90%D0%A0%D0%9E%D0%9C%D0%90%D0%A2%D0%AB%20%D0%9F%D0%A0%D0%95%D0%94%D0%93%D0%9E%D0%A0%D0%AC%D0%AF" TargetMode="External"/><Relationship Id="rId39" Type="http://schemas.openxmlformats.org/officeDocument/2006/relationships/hyperlink" Target="http://&#1095;&#1072;&#1080;&#1082;&#1072;&#1074;&#1082;&#1072;&#1079;&#1072;.&#1088;&#1092;/?show=shop_item&amp;id=3605&amp;title=%D0%9F%D0%BE%D0%B4%D1%83%D1%88%D0%B5%D1%87%D0%BA%D0%B0%20%D0%BE%D1%82%20%D1%85%D1%80%D0%B0%D0%BF%D0%B0" TargetMode="External"/><Relationship Id="rId21" Type="http://schemas.openxmlformats.org/officeDocument/2006/relationships/hyperlink" Target="http://&#1095;&#1072;&#1080;&#1082;&#1072;&#1074;&#1082;&#1072;&#1079;&#1072;.&#1088;&#1092;/?show=shop_item&amp;id=3045&amp;title=%D0%91%D0%A0%D0%9E%D0%9D%D0%A5%D0%98-%D0%9D%D0%9E%D0%A0%D0%9C%D0%90" TargetMode="External"/><Relationship Id="rId34" Type="http://schemas.openxmlformats.org/officeDocument/2006/relationships/hyperlink" Target="http://&#1095;&#1072;&#1080;&#1082;&#1072;&#1074;&#1082;&#1072;&#1079;&#1072;.&#1088;&#1092;/?show=shop_item&amp;id=3611&amp;title=%D0%93%D0%BE%D1%80%D0%BD%D1%8B%D0%B9%20%D1%88%D0%B0%D0%BB%D1%84%D0%B5%D0%B9%20%D1%81%20%D1%87%D1%91%D1%80%D0%BD%D1%8B%D0%BC%20%D1%87%D0%B0%D0%B5%D0%BC" TargetMode="External"/><Relationship Id="rId42" Type="http://schemas.openxmlformats.org/officeDocument/2006/relationships/hyperlink" Target="http://&#1095;&#1072;&#1080;&#1082;&#1072;&#1074;&#1082;&#1072;&#1079;&#1072;.&#1088;&#1092;/?show=shop_item&amp;id=3618&amp;title=%D0%9E%D1%87%D0%B8%D1%89%D0%B0%D1%8E%D1%89%D0%B8%D0%B9" TargetMode="External"/><Relationship Id="rId47" Type="http://schemas.openxmlformats.org/officeDocument/2006/relationships/hyperlink" Target="http://&#1095;&#1072;&#1080;&#1082;&#1072;&#1074;&#1082;&#1072;&#1079;&#1072;.&#1088;&#1092;/?show=shop_item&amp;id=3623&amp;title=%D0%9A%D1%80%D0%B5%D0%BF%D0%BA%D0%B8%D0%B9%20%D0%B8%D0%BC%D0%BC%D1%83%D0%BD%D0%B8%D1%82%D0%B5%D1%82" TargetMode="External"/><Relationship Id="rId50" Type="http://schemas.openxmlformats.org/officeDocument/2006/relationships/hyperlink" Target="http://&#1095;&#1072;&#1080;&#1082;&#1072;&#1074;&#1082;&#1072;&#1079;&#1072;.&#1088;&#1092;/?show=shop_item&amp;id=3625&amp;title=%D0%96%D0%B5%D0%BB%D1%83%D0%B4%D0%BE%D1%87%D0%BD%D0%BE%20-%20%D0%BA%D0%B8%D1%88%D0%B5%D1%87%D0%BD%D1%8B%D0%B9" TargetMode="External"/><Relationship Id="rId55" Type="http://schemas.openxmlformats.org/officeDocument/2006/relationships/hyperlink" Target="http://&#1095;&#1072;&#1080;&#1082;&#1072;&#1074;&#1082;&#1072;&#1079;&#1072;.&#1088;&#1092;/?show=shop_item&amp;id=6464&amp;title=%D0%9D%D0%BE%D0%B2%D1%8B%D0%B9%20%D0%90%D1%84%D0%BE%D0%BD" TargetMode="External"/><Relationship Id="rId63" Type="http://schemas.openxmlformats.org/officeDocument/2006/relationships/hyperlink" Target="http://&#1095;&#1072;&#1080;&#1082;&#1072;&#1074;&#1082;&#1072;&#1079;&#1072;.&#1088;&#1092;/?show=shop_item&amp;id=6427&amp;title=%D0%A0%D0%B5%D1%86%D0%B5%D0%BF%D1%82%D1%8B%20%D0%BF%D0%B0%D1%81%D0%B5%D1%87%D0%BD%D0%B8%D0%BA%D0%B0.%20%D0%A1%20%D0%BC%D0%B0%D0%BB%D0%B8%D0%BD%D0%BE%D0%B9." TargetMode="External"/><Relationship Id="rId68" Type="http://schemas.openxmlformats.org/officeDocument/2006/relationships/hyperlink" Target="https://chaikavkaza.ru/?show=shop_item&amp;id=6599&amp;title=%E2%84%96%204.%20%D0%A1%D0%BF%D0%BE%D0%BA%D0%BE%D0%B9%D0%BD%D1%8B%D0%B9%20%D1%81%D0%BE%D0%BD" TargetMode="External"/><Relationship Id="rId76" Type="http://schemas.openxmlformats.org/officeDocument/2006/relationships/hyperlink" Target="https://chaikavkaza.ru/?show=shop_item&amp;id=6590&amp;title=%E2%84%96%2014.%20%D0%A2%D1%80%D0%B0%D0%B2%D1%8B%20%D0%B4%D0%BB%D1%8F%20%D0%BF%D0%B5%D1%87%D0%B5%D0%BD%D0%B8" TargetMode="External"/><Relationship Id="rId84" Type="http://schemas.openxmlformats.org/officeDocument/2006/relationships/drawing" Target="../drawings/drawing1.xml"/><Relationship Id="rId7" Type="http://schemas.openxmlformats.org/officeDocument/2006/relationships/hyperlink" Target="http://&#1095;&#1072;&#1080;&#1082;&#1072;&#1074;&#1082;&#1072;&#1079;&#1072;.&#1088;&#1092;/?show=shop_item&amp;id=3059&amp;title=%D0%98%D0%9C%D0%9C%D0%A3%D0%9D%D0%9D%D0%AB%D0%99%20%D0%A1%20%D0%AD%D0%A5%D0%98%D0%9D%D0%90%D0%A6%D0%95%D0%95%D0%99" TargetMode="External"/><Relationship Id="rId71" Type="http://schemas.openxmlformats.org/officeDocument/2006/relationships/hyperlink" Target="https://chaikavkaza.ru/?show=shop_item&amp;id=6596&amp;title=%E2%84%96%207.%20%D0%A2%D1%80%D0%B0%D0%B2%D1%8B%20%D0%BF%D1%80%D0%B8%20%D0%B4%D0%B0%D0%B2%D0%BB%D0%B5%D0%BD%D0%B8%D0%B8" TargetMode="External"/><Relationship Id="rId2" Type="http://schemas.openxmlformats.org/officeDocument/2006/relationships/hyperlink" Target="http://&#1095;&#1072;&#1080;&#1082;&#1072;&#1074;&#1082;&#1072;&#1079;&#1072;.&#1088;&#1092;/?show=shop_item&amp;id=3064&amp;title=%D0%A7%D0%90%D0%91%D0%A0%D0%95%D0%A6%20(%D1%82%D0%B8%D0%BC%D1%8C%D1%8F%D0%BD%20%D0%BF%D0%BE%D0%BB%D0%B7%D1%83%D1%87%D0%B8%D0%B9)" TargetMode="External"/><Relationship Id="rId16" Type="http://schemas.openxmlformats.org/officeDocument/2006/relationships/hyperlink" Target="http://&#1095;&#1072;&#1080;&#1082;&#1072;&#1074;&#1082;&#1072;&#1079;&#1072;.&#1088;&#1092;/?show=shop_item&amp;id=3050&amp;title=%D0%96%D0%95%D0%9D%D0%A1%D0%9A%D0%9E%D0%95%20%D0%97%D0%94%D0%9E%D0%A0%D0%9E%D0%92%D0%AC%D0%95%20%D0%9C%D0%9E%D0%9B%D0%9E%D0%94%D0%9E%D0%A1%D0%A2%D0%AC" TargetMode="External"/><Relationship Id="rId29" Type="http://schemas.openxmlformats.org/officeDocument/2006/relationships/hyperlink" Target="http://&#1095;&#1072;&#1080;&#1082;&#1072;&#1074;&#1082;&#1072;&#1079;&#1072;.&#1088;&#1092;/?show=shop_item&amp;id=3606&amp;title=%D0%93%D0%BE%D1%80%D0%BD%D1%8B%D0%B9%20%D1%87%D0%B0%D0%B1%D1%80%D0%B5%D1%86%20%D1%81%20%D1%87%D1%91%D1%80%D0%BD%D1%8B%D0%BC%20%D1%87%D0%B0%D0%B5%D0%BC" TargetMode="External"/><Relationship Id="rId11" Type="http://schemas.openxmlformats.org/officeDocument/2006/relationships/hyperlink" Target="http://&#1095;&#1072;&#1080;&#1082;&#1072;&#1074;&#1082;&#1072;&#1079;&#1072;.&#1088;&#1092;/?show=shop_item&amp;id=3055&amp;title=%D0%9F%D0%9E%D0%A7%D0%9A%D0%98-%D0%9D%D0%9E%D0%A0%D0%9C%D0%90" TargetMode="External"/><Relationship Id="rId24" Type="http://schemas.openxmlformats.org/officeDocument/2006/relationships/hyperlink" Target="http://&#1095;&#1072;&#1080;&#1082;&#1072;&#1074;&#1082;&#1072;&#1079;&#1072;.&#1088;&#1092;/?show=shop_item&amp;id=3171&amp;title=%D0%90%D0%9B%D0%AC%D0%9F%D0%98%D0%99%D0%A1%D0%9A%D0%98%D0%99%20%D0%9B%D0%A3%D0%93" TargetMode="External"/><Relationship Id="rId32" Type="http://schemas.openxmlformats.org/officeDocument/2006/relationships/hyperlink" Target="http://&#1095;&#1072;&#1080;&#1082;&#1072;&#1074;&#1082;&#1072;&#1079;&#1072;.&#1088;&#1092;/?show=shop_item&amp;id=3609&amp;title=%D0%93%D0%BE%D1%80%D0%BD%D0%B0%D1%8F%20%D0%B4%D1%83%D1%88%D0%B8%D1%86%D0%B0%20%D1%81%20%D1%87%D1%91%D1%80%D0%BD%D1%8B%D0%BC%20%D1%87%D0%B0%D0%B5%D0%BC" TargetMode="External"/><Relationship Id="rId37" Type="http://schemas.openxmlformats.org/officeDocument/2006/relationships/hyperlink" Target="http://&#1095;&#1072;&#1080;&#1082;&#1072;&#1074;&#1082;&#1072;&#1079;&#1072;.&#1088;&#1092;/?show=shop_item&amp;id=3615&amp;title=%D0%93%D0%BE%D1%80%D0%BD%D0%B0%D1%8F%20%D0%BC%D0%B5%D0%BB%D0%B8%D1%81%D1%81%D0%B0%20%D1%81%20%D0%B7%D0%B5%D0%BB%D1%91%D0%BD%D1%8B%D0%BC%20%D1%87%D0%B0%D0%B5%D0%BC" TargetMode="External"/><Relationship Id="rId40" Type="http://schemas.openxmlformats.org/officeDocument/2006/relationships/hyperlink" Target="http://&#1095;&#1072;&#1080;&#1082;&#1072;&#1074;&#1082;&#1072;&#1079;&#1072;.&#1088;&#1092;/?show=shop_item&amp;id=3601&amp;title=%D0%9F%D0%BE%D0%B4%D1%83%D1%88%D0%B5%D1%87%D0%BA%D0%B0%20%D0%B4%D0%B5%D1%82%D1%81%D0%BA%D0%B0%D1%8F" TargetMode="External"/><Relationship Id="rId45" Type="http://schemas.openxmlformats.org/officeDocument/2006/relationships/hyperlink" Target="http://&#1095;&#1072;&#1080;&#1082;&#1072;&#1074;&#1082;&#1072;&#1079;&#1072;.&#1088;&#1092;/?show=shop_item&amp;id=3621&amp;title=%D0%A1%D0%B5%D1%80%D0%B4%D0%B5%D1%87%D0%BD%D1%8B%D0%B9" TargetMode="External"/><Relationship Id="rId53" Type="http://schemas.openxmlformats.org/officeDocument/2006/relationships/hyperlink" Target="http://&#1095;&#1072;&#1080;&#1082;&#1072;&#1074;&#1082;&#1072;&#1079;&#1072;.&#1088;&#1092;/?show=shop_item&amp;id=6462&amp;title=%D0%93%D0%BE%D1%80%D0%BD%D1%8B%D0%B5%20%D1%82%D1%80%D0%B0%D0%B2%D1%8B%20%D0%90%D0%B1%D1%85%D0%B0%D0%B7%D0%B8%D0%B8" TargetMode="External"/><Relationship Id="rId58" Type="http://schemas.openxmlformats.org/officeDocument/2006/relationships/hyperlink" Target="http://&#1095;&#1072;&#1080;&#1082;&#1072;&#1074;&#1082;&#1072;&#1079;&#1072;.&#1088;&#1092;/?show=shop_item&amp;id=6423&amp;title=%D0%9C%D0%B5%D0%B4%D0%BE%D0%B2%D1%8B%D0%B5%20%D0%B2%D0%BE%D0%B4%D0%BE%D0%BF%D0%B0%D0%B4%D1%8B" TargetMode="External"/><Relationship Id="rId66" Type="http://schemas.openxmlformats.org/officeDocument/2006/relationships/hyperlink" Target="https://chaikavkaza.ru/?show=shop_item&amp;id=6583&amp;title=%E2%84%96%202.%20%D0%A2%D1%80%D0%B0%D0%B2%D1%8B%20%D0%BF%D1%80%D0%B8%20%D0%B4%D0%B8%D0%B0%D0%B1%D0%B5%D1%82%D0%B5" TargetMode="External"/><Relationship Id="rId74" Type="http://schemas.openxmlformats.org/officeDocument/2006/relationships/hyperlink" Target="https://chaikavkaza.ru/?show=shop_item&amp;id=6593&amp;title=%E2%84%96%2012.%20%D0%A2%D1%80%D0%B0%D0%B2%D1%8B%20%D0%BF%D1%80%D0%B8%20%D0%BA%D0%B0%D1%88%D0%BB%D0%B5" TargetMode="External"/><Relationship Id="rId79" Type="http://schemas.openxmlformats.org/officeDocument/2006/relationships/hyperlink" Target="https://chaikavkaza.ru/?show=shop_item&amp;id=6587&amp;title=%E2%84%96%2017.%20%D0%A2%D1%80%D0%B0%D0%B2%D1%8B%20%D0%B4%D0%BB%D1%8F%20%D1%89%D0%B8%D1%82%D0%BE%D0%B2%D0%B8%D0%B4%D0%BA%D0%B8" TargetMode="External"/><Relationship Id="rId5" Type="http://schemas.openxmlformats.org/officeDocument/2006/relationships/hyperlink" Target="http://&#1095;&#1072;&#1080;&#1082;&#1072;&#1074;&#1082;&#1072;&#1079;&#1072;.&#1088;&#1092;/?show=shop_item&amp;id=3061&amp;title=%D0%A9%D0%98%D0%A2%D0%9E%D0%92%D0%98%D0%94%D0%9A%D0%90-%D0%9D%D0%9E%D0%A0%D0%9C%D0%90." TargetMode="External"/><Relationship Id="rId61" Type="http://schemas.openxmlformats.org/officeDocument/2006/relationships/hyperlink" Target="http://&#1095;&#1072;&#1080;&#1082;&#1072;&#1074;&#1082;&#1072;&#1079;&#1072;.&#1088;&#1092;/?show=shop_item&amp;id=6422&amp;title=%D0%A4%D1%80%D1%83%D0%BA%D1%82%D0%BE%D0%B2%D1%8B%D0%B9%20%D0%BC%D0%B8%D0%BA%D1%81" TargetMode="External"/><Relationship Id="rId82" Type="http://schemas.openxmlformats.org/officeDocument/2006/relationships/hyperlink" Target="https://chaikavkaza.ru/?show=shop_item&amp;id=6584&amp;title=%E2%84%96%2020.%20%D0%96%D0%B5%D0%BD%D1%81%D0%BA%D0%B8%D0%B9%20%D1%81%20%D0%B1%D0%BE%D1%80%D0%BE%D0%B2%D0%BE%D0%B9%20%D0%BC%D0%B0%D1%82%D0%BA%D0%BE%D0%B9" TargetMode="External"/><Relationship Id="rId10" Type="http://schemas.openxmlformats.org/officeDocument/2006/relationships/hyperlink" Target="http://&#1095;&#1072;&#1080;&#1082;&#1072;&#1074;&#1082;&#1072;&#1079;&#1072;.&#1088;&#1092;/?show=shop_item&amp;id=3056&amp;title=%D0%9E%D0%A2%D0%9B%D0%98%D0%A7%D0%9D%D0%9E%D0%95%20%D0%97%D0%A0%D0%95%D0%9D%D0%98%D0%95" TargetMode="External"/><Relationship Id="rId19" Type="http://schemas.openxmlformats.org/officeDocument/2006/relationships/hyperlink" Target="http://&#1095;&#1072;&#1080;&#1082;&#1072;&#1074;&#1082;&#1072;&#1079;&#1072;.&#1088;&#1092;/?show=shop_item&amp;id=3047&amp;title=%D0%98%D0%92%D0%90%D0%9D-%D0%A7%D0%90%D0%99%20-%20%D0%9C%D0%A3%D0%96%D0%A1%D0%9A%D0%90%D0%AF%20%D0%A1%D0%98%D0%9B%D0%90" TargetMode="External"/><Relationship Id="rId31" Type="http://schemas.openxmlformats.org/officeDocument/2006/relationships/hyperlink" Target="http://&#1095;&#1072;&#1080;&#1082;&#1072;&#1074;&#1082;&#1072;&#1079;&#1072;.&#1088;&#1092;/?show=shop_item&amp;id=3608&amp;title=%D0%93%D0%BE%D1%80%D0%BD%D0%B0%D1%8F%20%D0%BC%D0%B5%D0%BB%D0%B8%D1%81%D1%81%D0%B0%20%D1%81%20%D1%87%D1%91%D1%80%D0%BD%D1%8B%D0%BC%20%D1%87%D0%B0%D0%B5%D0%BC" TargetMode="External"/><Relationship Id="rId44" Type="http://schemas.openxmlformats.org/officeDocument/2006/relationships/hyperlink" Target="http://&#1095;&#1072;&#1080;&#1082;&#1072;&#1074;&#1082;&#1072;&#1079;&#1072;.&#1088;&#1092;/?show=shop_item&amp;id=3617&amp;title=%D0%97%D0%B4%D0%BE%D1%80%D0%BE%D0%B2%D0%B0%D1%8F%20%D0%BF%D0%B5%D1%87%D0%B5%D0%BD%D1%8C" TargetMode="External"/><Relationship Id="rId52" Type="http://schemas.openxmlformats.org/officeDocument/2006/relationships/hyperlink" Target="http://&#1095;&#1072;&#1080;&#1082;&#1072;&#1074;&#1082;&#1072;&#1079;&#1072;.&#1088;&#1092;/?show=shop_item&amp;id=4155&amp;title=%D0%A7%D1%83%D0%B3%D1%83%D1%88%20-%20%D0%9E%D1%82%20%D0%BA%D0%B0%D1%88%D0%BB%D1%8F" TargetMode="External"/><Relationship Id="rId60" Type="http://schemas.openxmlformats.org/officeDocument/2006/relationships/hyperlink" Target="http://&#1095;&#1072;&#1080;&#1082;&#1072;&#1074;&#1082;&#1072;&#1079;&#1072;.&#1088;&#1092;/?show=shop_item&amp;id=6421&amp;title=%D0%93%D0%BE%D1%80%D0%BD%D0%B0%D1%8F%20%D0%BB%D0%B5%D0%B3%D0%B5%D0%BD%D0%B4%D0%B0" TargetMode="External"/><Relationship Id="rId65" Type="http://schemas.openxmlformats.org/officeDocument/2006/relationships/hyperlink" Target="https://chaikavkaza.ru/?show=shop_item&amp;id=6582&amp;title=%E2%84%96%201.%20%D0%98%D0%B2%D0%B0%D0%BD-%D1%87%D0%B0%D0%B9%20%D0%BC%D1%83%D0%B6%D1%81%D0%BA%D0%B0%D1%8F%20%D1%81%D0%B8%D0%BB%D0%B0" TargetMode="External"/><Relationship Id="rId73" Type="http://schemas.openxmlformats.org/officeDocument/2006/relationships/hyperlink" Target="https://chaikavkaza.ru/?show=shop_item&amp;id=6594&amp;title=%E2%84%96%2011.%20%D0%A1%D1%82%D1%80%D0%BE%D0%B9%D0%BD%D1%8F%D1%88%D0%BA%D0%B0" TargetMode="External"/><Relationship Id="rId78" Type="http://schemas.openxmlformats.org/officeDocument/2006/relationships/hyperlink" Target="https://chaikavkaza.ru/?show=shop_item&amp;id=6588&amp;title=%E2%84%96%2016.%20%D0%A2%D1%80%D0%B0%D0%B2%D1%8B%20%D0%B4%D0%BB%D1%8F%20%D0%B6%D0%B5%D0%BB%D1%83%D0%B4%D0%BA%D0%B0" TargetMode="External"/><Relationship Id="rId81" Type="http://schemas.openxmlformats.org/officeDocument/2006/relationships/hyperlink" Target="https://chaikavkaza.ru/?show=shop_item&amp;id=6585&amp;title=%E2%84%96%2019.%20%D0%98%D0%BC%D0%BC%D1%83%D0%BD%D0%BD%D1%8B%D0%B9%20%D1%81%20%D1%8D%D1%85%D0%B8%D0%BD%D0%B0%D1%86%D0%B5%D0%B5%D0%B9" TargetMode="External"/><Relationship Id="rId4" Type="http://schemas.openxmlformats.org/officeDocument/2006/relationships/hyperlink" Target="http://&#1095;&#1072;&#1080;&#1082;&#1072;&#1074;&#1082;&#1072;&#1079;&#1072;.&#1088;&#1092;/?show=shop_item&amp;id=3062&amp;title=%D0%96%D0%95%D0%9D%D0%A1%D0%9A%D0%98%D0%99%20%D0%A1%20%D0%91%D0%9E%D0%A0%D0%9E%D0%92%D0%9E%D0%99%20%D0%9C%D0%90%D0%A2%D0%9A%D0%9E%D0%B9" TargetMode="External"/><Relationship Id="rId9" Type="http://schemas.openxmlformats.org/officeDocument/2006/relationships/hyperlink" Target="http://&#1095;&#1072;&#1080;&#1082;&#1072;&#1074;&#1082;&#1072;&#1079;&#1072;.&#1088;&#1092;/?show=shop_item&amp;id=3057&amp;title=%D0%A7%D0%98%D0%A1%D0%A2%D0%AB%D0%99%20%D0%9E%D0%A0%D0%93%D0%90%D0%9D%D0%98%D0%97%D0%9C" TargetMode="External"/><Relationship Id="rId14" Type="http://schemas.openxmlformats.org/officeDocument/2006/relationships/hyperlink" Target="http://&#1095;&#1072;&#1080;&#1082;&#1072;&#1074;&#1082;&#1072;&#1079;&#1072;.&#1088;&#1092;/?show=shop_item&amp;id=3052&amp;title=%D0%A4%D0%98%D0%A2%D0%9E%D0%94%D0%98%D0%90%D0%91%D0%95%D0%A2%D0%98%D0%9D" TargetMode="External"/><Relationship Id="rId22" Type="http://schemas.openxmlformats.org/officeDocument/2006/relationships/hyperlink" Target="http://&#1095;&#1072;&#1080;&#1082;&#1072;&#1074;&#1082;&#1072;&#1079;&#1072;.&#1088;&#1092;/?show=shop_item&amp;id=3044&amp;title=%D0%9F%D0%9E%D0%94%D0%96%D0%95%D0%9B%D0%A3%D0%94%D0%9E%D0%A7%D0%9D%D0%AB%D0%99" TargetMode="External"/><Relationship Id="rId27" Type="http://schemas.openxmlformats.org/officeDocument/2006/relationships/hyperlink" Target="http://&#1095;&#1072;&#1080;&#1082;&#1072;&#1074;&#1082;&#1072;&#1079;&#1072;.&#1088;&#1092;/?show=shop_item&amp;id=3158&amp;title=33%20%D0%92%D0%9E%D0%94%D0%9E%D0%9F%D0%90%D0%94%D0%90" TargetMode="External"/><Relationship Id="rId30" Type="http://schemas.openxmlformats.org/officeDocument/2006/relationships/hyperlink" Target="http://&#1095;&#1072;&#1080;&#1082;&#1072;&#1074;&#1082;&#1072;&#1079;&#1072;.&#1088;&#1092;/?show=shop_item&amp;id=3607&amp;title=%D0%93%D0%BE%D1%80%D0%BD%D0%B0%D1%8F%20%D0%BC%D1%8F%D1%82%D0%B0%20%D1%81%20%D1%87%D1%91%D1%80%D0%BD%D1%8B%D0%BC%20%D1%87%D0%B0%D0%B5%D0%BC" TargetMode="External"/><Relationship Id="rId35" Type="http://schemas.openxmlformats.org/officeDocument/2006/relationships/hyperlink" Target="http://&#1095;&#1072;&#1080;&#1082;&#1072;&#1074;&#1082;&#1072;&#1079;&#1072;.&#1088;&#1092;/?show=shop_item&amp;id=3612&amp;title=%D0%93%D0%BE%D1%80%D0%BD%D0%B0%D1%8F%20%D0%BC%D1%8F%D1%82%D0%B0%20%D1%81%20%D0%B7%D0%B5%D0%BB%D1%91%D0%BD%D1%8B%D0%BC%20%D1%87%D0%B0%D0%B5%D0%BC" TargetMode="External"/><Relationship Id="rId43" Type="http://schemas.openxmlformats.org/officeDocument/2006/relationships/hyperlink" Target="http://&#1095;&#1072;&#1080;&#1082;&#1072;&#1074;&#1082;&#1072;&#1079;&#1072;.&#1088;&#1092;/?show=shop_item&amp;id=3620&amp;title=%D0%97%D0%B0%D1%89%D0%B8%D1%82%D0%B0%20%D1%81%D1%83%D1%81%D1%82%D0%B0%D0%B2%D0%BE%D0%B2" TargetMode="External"/><Relationship Id="rId48" Type="http://schemas.openxmlformats.org/officeDocument/2006/relationships/hyperlink" Target="http://&#1095;&#1072;&#1080;&#1082;&#1072;&#1074;&#1082;&#1072;&#1079;&#1072;.&#1088;&#1092;/?show=shop_item&amp;id=3624&amp;title=%D0%96%D0%B5%D0%BD%D1%81%D0%BA%D0%B8%D0%B9" TargetMode="External"/><Relationship Id="rId56" Type="http://schemas.openxmlformats.org/officeDocument/2006/relationships/hyperlink" Target="http://&#1095;&#1072;&#1080;&#1082;&#1072;&#1074;&#1082;&#1072;&#1079;&#1072;.&#1088;&#1092;/?show=shop_item&amp;id=6465&amp;title=%D0%9E%D0%B7%D0%B5%D1%80%D0%BE%20%D0%A0%D0%B8%D1%86%D0%B0" TargetMode="External"/><Relationship Id="rId64" Type="http://schemas.openxmlformats.org/officeDocument/2006/relationships/hyperlink" Target="http://&#1095;&#1072;&#1080;&#1082;&#1072;&#1074;&#1082;&#1072;&#1079;&#1072;.&#1088;&#1092;/?show=shop_item&amp;id=6428&amp;title=%D0%9A%D1%80%D0%B0%D1%81%D0%BD%D0%B0%D1%8F%20%D0%BF%D0%BE%D0%BB%D1%8F%D0%BD%D0%B0.%20%D0%A1%20%D0%98%D0%BC%D0%B1%D0%B8%D1%80%D0%B5%D0%BC." TargetMode="External"/><Relationship Id="rId69" Type="http://schemas.openxmlformats.org/officeDocument/2006/relationships/hyperlink" Target="https://chaikavkaza.ru/?show=shop_item&amp;id=6598&amp;title=%E2%84%96%205.%20%D0%A2%D1%80%D0%B0%D0%B2%D1%8B%20%D0%BF%D0%BE%D0%B4%D0%B6%D0%B5%D0%BB%D1%83%D0%B4%D0%BE%D1%87%D0%BD%D1%8B%D0%B5" TargetMode="External"/><Relationship Id="rId77" Type="http://schemas.openxmlformats.org/officeDocument/2006/relationships/hyperlink" Target="https://chaikavkaza.ru/?show=shop_item&amp;id=6589&amp;title=%E2%84%96%2015.%20%D0%A2%D1%80%D0%B0%D0%B2%D1%8B%20%D0%B4%D0%BB%D1%8F%20%D0%B7%D1%80%D0%B5%D0%BD%D0%B8%D1%8F" TargetMode="External"/><Relationship Id="rId8" Type="http://schemas.openxmlformats.org/officeDocument/2006/relationships/hyperlink" Target="http://&#1095;&#1072;&#1080;&#1082;&#1072;&#1074;&#1082;&#1072;&#1079;&#1072;.&#1088;&#1092;/?show=shop_item&amp;id=3058&amp;title=%D0%A1%D0%9E%D0%A1%D0%A3%D0%94%D0%AB-%D0%9D%D0%9E%D0%A0%D0%9C%D0%90" TargetMode="External"/><Relationship Id="rId51" Type="http://schemas.openxmlformats.org/officeDocument/2006/relationships/hyperlink" Target="http://&#1095;&#1072;&#1080;&#1082;&#1072;&#1074;&#1082;&#1072;&#1079;&#1072;.&#1088;&#1092;/?show=shop_item&amp;id=3626&amp;title=%D0%A1%D1%82%D1%80%D0%BE%D0%B9%D0%BD%D0%B0%D1%8F%20%D1%84%D0%B8%D0%B3%D1%83%D1%80%D0%B0" TargetMode="External"/><Relationship Id="rId72" Type="http://schemas.openxmlformats.org/officeDocument/2006/relationships/hyperlink" Target="https://chaikavkaza.ru/?show=shop_item&amp;id=6595&amp;title=%E2%84%96%208.%20%D0%A2%D1%80%D0%B0%D0%B2%D1%8B%20%D0%BE%D1%87%D0%B8%D1%89%D0%B0%D1%8E%D1%89%D0%B8%D0%B5" TargetMode="External"/><Relationship Id="rId80" Type="http://schemas.openxmlformats.org/officeDocument/2006/relationships/hyperlink" Target="https://chaikavkaza.ru/?show=shop_item&amp;id=6586&amp;title=%E2%84%96%2018.%20%D0%A2%D1%80%D0%B0%D0%B2%D1%8B%20%D0%B4%D0%BB%D1%8F%20%D1%81%D0%BE%D1%81%D1%83%D0%B4%D0%BE%D0%B2" TargetMode="External"/><Relationship Id="rId3" Type="http://schemas.openxmlformats.org/officeDocument/2006/relationships/hyperlink" Target="http://&#1095;&#1072;&#1080;&#1082;&#1072;&#1074;&#1082;&#1072;&#1079;&#1072;.&#1088;&#1092;/?show=shop_item&amp;id=3063&amp;title=%D0%90%D0%9B%D0%9A%D0%9E-%D0%A1%D0%A2%D0%9E%D0%9F" TargetMode="External"/><Relationship Id="rId12" Type="http://schemas.openxmlformats.org/officeDocument/2006/relationships/hyperlink" Target="http://&#1095;&#1072;&#1080;&#1082;&#1072;&#1074;&#1082;&#1072;&#1079;&#1072;.&#1088;&#1092;/?show=shop_item&amp;id=3054&amp;title=%D0%A1%D0%A3%D0%A1%D0%A2%D0%90%D0%92%D0%AB-%D0%9D%D0%9E%D0%A0%D0%9C%D0%90" TargetMode="External"/><Relationship Id="rId17" Type="http://schemas.openxmlformats.org/officeDocument/2006/relationships/hyperlink" Target="http://&#1095;&#1072;&#1080;&#1082;&#1072;&#1074;&#1082;&#1072;&#1079;&#1072;.&#1088;&#1092;/?show=shop_item&amp;id=3049&amp;title=%D0%96%D0%95%D0%9D%D0%A1%D0%9A%D0%9E%D0%95%20%D0%97%D0%94%D0%9E%D0%A0%D0%9E%D0%92%D0%AC%D0%95%20%D0%9A%D0%A0%D0%90%D0%A1%D0%9E%D0%A2%D0%90" TargetMode="External"/><Relationship Id="rId25" Type="http://schemas.openxmlformats.org/officeDocument/2006/relationships/hyperlink" Target="http://&#1095;&#1072;&#1080;&#1082;&#1072;&#1074;&#1082;&#1072;&#1079;&#1072;.&#1088;&#1092;/?show=shop_item&amp;id=3160&amp;title=%D0%A7%D0%95%D0%A0%D0%9D%D0%9E%D0%9C%D0%9E%D0%A0%D0%A1%D0%9A%D0%98%D0%99" TargetMode="External"/><Relationship Id="rId33" Type="http://schemas.openxmlformats.org/officeDocument/2006/relationships/hyperlink" Target="http://&#1095;&#1072;&#1080;&#1082;&#1072;&#1074;&#1082;&#1072;&#1079;&#1072;.&#1088;&#1092;/?show=shop_item&amp;id=3610&amp;title=%D0%93%D0%BE%D1%80%D0%BD%D1%8B%D0%B9%20%D1%8D%D0%B2%D0%BA%D0%B0%D0%BB%D0%B8%D0%BF%D1%82%20%D1%81%20%D1%87%D1%91%D1%80%D0%BD%D1%8B%D0%BC%20%D1%87%D0%B0%D0%B5%D0%BC" TargetMode="External"/><Relationship Id="rId38" Type="http://schemas.openxmlformats.org/officeDocument/2006/relationships/hyperlink" Target="http://&#1095;&#1072;&#1080;&#1082;&#1072;&#1074;&#1082;&#1072;&#1079;&#1072;.&#1088;&#1092;/?show=shop_item&amp;id=3600&amp;title=%D0%9F%D0%BE%D0%B4%D1%83%D1%88%D0%B5%D1%87%D0%BA%D0%B0%20%D1%81%D0%BE%D0%BD%D0%BD%D0%B0%D1%8F" TargetMode="External"/><Relationship Id="rId46" Type="http://schemas.openxmlformats.org/officeDocument/2006/relationships/hyperlink" Target="http://&#1095;&#1072;&#1080;&#1082;&#1072;&#1074;&#1082;&#1072;&#1079;&#1072;.&#1088;&#1092;/?show=shop_item&amp;id=3622&amp;title=%D0%90%D0%BD%D1%82%D0%B8%D1%81%D1%82%D1%80%D0%B5%D1%81%D1%81" TargetMode="External"/><Relationship Id="rId59" Type="http://schemas.openxmlformats.org/officeDocument/2006/relationships/hyperlink" Target="http://&#1095;&#1072;&#1080;&#1082;&#1072;&#1074;&#1082;&#1072;&#1079;&#1072;.&#1088;&#1092;/?show=shop_item&amp;id=6425&amp;title=%D0%A7%D0%B5%D1%80%D0%BD%D0%BE%D0%BC%D0%BE%D1%80%D1%81%D0%BA%D0%B0%D1%8F%20%D1%8F%D0%B3%D0%BE%D0%B4%D0%BA%D0%B0" TargetMode="External"/><Relationship Id="rId67" Type="http://schemas.openxmlformats.org/officeDocument/2006/relationships/hyperlink" Target="https://chaikavkaza.ru/?show=shop_item&amp;id=6600&amp;title=%E2%84%96%203.%20%D0%A2%D1%80%D0%B0%D0%B2%D1%8B%20%D0%B4%D0%BB%D1%8F%20%D1%81%D1%83%D1%81%D1%82%D0%B0%D0%B2%D0%BE%D0%B2" TargetMode="External"/><Relationship Id="rId20" Type="http://schemas.openxmlformats.org/officeDocument/2006/relationships/hyperlink" Target="http://&#1095;&#1072;&#1080;&#1082;&#1072;&#1074;&#1082;&#1072;&#1079;&#1072;.&#1088;&#1092;/?show=shop_item&amp;id=3046&amp;title=%D0%98%D0%94%D0%95%D0%90%D0%9B%D0%AC%D0%9D%D0%AB%D0%99%20%D0%92%D0%95%D0%A1" TargetMode="External"/><Relationship Id="rId41" Type="http://schemas.openxmlformats.org/officeDocument/2006/relationships/hyperlink" Target="http://&#1095;&#1072;&#1080;&#1082;&#1072;&#1074;&#1082;&#1072;&#1079;&#1072;.&#1088;&#1092;/?show=shop_item&amp;id=3604&amp;title=%D0%9F%D0%BE%D0%B4%D1%83%D1%88%D0%B5%D1%87%D0%BA%D0%B0%20%D1%81%20%D0%BB%D0%B0%D0%B2%D0%B0%D0%BD%D0%B4%D0%BE%D0%B9" TargetMode="External"/><Relationship Id="rId54" Type="http://schemas.openxmlformats.org/officeDocument/2006/relationships/hyperlink" Target="http://&#1095;&#1072;&#1080;&#1082;&#1072;&#1074;&#1082;&#1072;&#1079;&#1072;.&#1088;&#1092;/?show=shop_item&amp;id=6463&amp;title=%D0%94%D0%B0%D1%80%D1%8B%20%D0%90%D0%B1%D1%85%D0%B0%D0%B7%D0%B8%D0%B8" TargetMode="External"/><Relationship Id="rId62" Type="http://schemas.openxmlformats.org/officeDocument/2006/relationships/hyperlink" Target="http://&#1095;&#1072;&#1080;&#1082;&#1072;&#1074;&#1082;&#1072;&#1079;&#1072;.&#1088;&#1092;/?show=shop_item&amp;id=6424&amp;title=%D0%94%D0%B0%D1%80%D1%8B%20%D0%90%D0%B1%D1%85%D0%B0%D0%B7%D0%B8%D0%B8" TargetMode="External"/><Relationship Id="rId70" Type="http://schemas.openxmlformats.org/officeDocument/2006/relationships/hyperlink" Target="https://chaikavkaza.ru/?show=shop_item&amp;id=6597&amp;title=%E2%84%96%206.%20%D0%A2%D1%80%D0%B0%D0%B2%D1%8B%20%D0%B4%D0%BB%D1%8F%20%D1%81%D0%B5%D1%80%D0%B4%D1%86%D0%B0" TargetMode="External"/><Relationship Id="rId75" Type="http://schemas.openxmlformats.org/officeDocument/2006/relationships/hyperlink" Target="https://chaikavkaza.ru/?show=shop_item&amp;id=6591&amp;title=%E2%84%96%2013.%20%D0%A2%D1%80%D0%B0%D0%B2%D1%8B%20%D0%B4%D0%BB%D1%8F%20%D0%BF%D0%BE%D1%87%D0%B5%D0%BA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&#1095;&#1072;&#1080;&#1082;&#1072;&#1074;&#1082;&#1072;&#1079;&#1072;.&#1088;&#1092;/?show=shop_item&amp;id=3065&amp;title=%D0%9A%D0%98%D0%9F%D0%A0%D0%95%D0%99%20%D0%A3%D0%97%D0%9A%D0%9E%D0%9B%D0%98%D0%A1%D0%A2%D0%AB%D0%99%20(%D0%98%D0%B2%D0%B0%D0%BD-%D1%87%D0%B0%D0%B9)" TargetMode="External"/><Relationship Id="rId6" Type="http://schemas.openxmlformats.org/officeDocument/2006/relationships/hyperlink" Target="http://&#1095;&#1072;&#1080;&#1082;&#1072;&#1074;&#1082;&#1072;&#1079;&#1072;.&#1088;&#1092;/?show=shop_item&amp;id=3060&amp;title=%D0%96%D0%95%D0%9B%D0%A3%D0%94%D0%9E%D0%9A-%D0%9D%D0%9E%D0%A0%D0%9C%D0%90" TargetMode="External"/><Relationship Id="rId15" Type="http://schemas.openxmlformats.org/officeDocument/2006/relationships/hyperlink" Target="http://&#1095;&#1072;&#1080;&#1082;&#1072;&#1074;&#1082;&#1072;&#1079;&#1072;.&#1088;&#1092;/?show=shop_item&amp;id=3051&amp;title=%D0%94%D0%90%D0%92%D0%9B%D0%95%D0%9D%D0%98%D0%95-%D0%9D%D0%9E%D0%A0%D0%9C%D0%90" TargetMode="External"/><Relationship Id="rId23" Type="http://schemas.openxmlformats.org/officeDocument/2006/relationships/hyperlink" Target="http://&#1095;&#1072;&#1080;&#1082;&#1072;&#1074;&#1082;&#1072;&#1079;&#1072;.&#1088;&#1092;/?show=shop_item&amp;id=3043&amp;title=%D0%9F%D0%95%D0%A7%D0%95%D0%9D%D0%AC-%D0%9D%D0%9E%D0%A0%D0%9C%D0%90" TargetMode="External"/><Relationship Id="rId28" Type="http://schemas.openxmlformats.org/officeDocument/2006/relationships/hyperlink" Target="http://&#1095;&#1072;&#1080;&#1082;&#1072;&#1074;&#1082;&#1072;&#1079;&#1072;.&#1088;&#1092;/?show=shop_item&amp;id=3157&amp;title=%D0%9C%D0%B5%D0%B4%D0%BE%D0%B2%D1%8B%D0%B5%20%D1%82%D1%80%D0%B0%D0%B2%D1%8B" TargetMode="External"/><Relationship Id="rId36" Type="http://schemas.openxmlformats.org/officeDocument/2006/relationships/hyperlink" Target="http://&#1095;&#1072;&#1080;&#1082;&#1072;&#1074;&#1082;&#1072;&#1079;&#1072;.&#1088;&#1092;/?show=shop_item&amp;id=3613&amp;title=%D0%93%D0%BE%D1%80%D0%BD%D1%8B%D0%B9%20%D1%8D%D0%B2%D0%BA%D0%B0%D0%BB%D0%B8%D0%BF%D1%82%20%D1%81%20%D0%B7%D0%B5%D0%BB%D1%91%D0%BD%D1%8B%D0%BC%20%D1%87%D0%B0%D0%B5%D0%BC" TargetMode="External"/><Relationship Id="rId49" Type="http://schemas.openxmlformats.org/officeDocument/2006/relationships/hyperlink" Target="http://&#1095;&#1072;&#1080;&#1082;&#1072;&#1074;&#1082;&#1072;&#1079;&#1072;.&#1088;&#1092;/?show=shop_item&amp;id=2549&amp;title=%D0%9C%D1%83%D0%B6%D1%81%D0%BA%D0%B0%D1%8F%20%D1%81%D0%B8%D0%BB%D0%B0" TargetMode="External"/><Relationship Id="rId57" Type="http://schemas.openxmlformats.org/officeDocument/2006/relationships/hyperlink" Target="http://&#1095;&#1072;&#1080;&#1082;&#1072;&#1074;&#1082;&#1072;&#1079;&#1072;.&#1088;&#1092;/?show=shop_item&amp;id=6426&amp;title=%D0%94%D0%BE%D0%BC%D0%B1%D0%B0%D0%B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3"/>
  <sheetViews>
    <sheetView tabSelected="1" zoomScale="85" zoomScaleNormal="85" workbookViewId="0">
      <selection activeCell="T11" sqref="T11"/>
    </sheetView>
  </sheetViews>
  <sheetFormatPr defaultRowHeight="15" x14ac:dyDescent="0.25"/>
  <cols>
    <col min="1" max="1" width="8.140625" customWidth="1"/>
    <col min="5" max="5" width="16" customWidth="1"/>
    <col min="6" max="6" width="18.85546875" customWidth="1"/>
    <col min="7" max="8" width="13" customWidth="1"/>
    <col min="10" max="10" width="15.140625" customWidth="1"/>
    <col min="11" max="11" width="9.7109375" customWidth="1"/>
    <col min="12" max="12" width="6.42578125" customWidth="1"/>
    <col min="18" max="18" width="11.7109375" customWidth="1"/>
  </cols>
  <sheetData>
    <row r="1" spans="1:22" s="69" customFormat="1" ht="78.75" customHeight="1" x14ac:dyDescent="0.25">
      <c r="A1" s="461"/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2"/>
    </row>
    <row r="2" spans="1:22" s="69" customFormat="1" ht="127.5" customHeight="1" x14ac:dyDescent="0.25">
      <c r="A2" s="463" t="s">
        <v>124</v>
      </c>
      <c r="B2" s="464"/>
      <c r="C2" s="464"/>
      <c r="D2" s="464"/>
      <c r="E2" s="465"/>
      <c r="F2" s="466"/>
      <c r="G2" s="153"/>
      <c r="H2" s="153"/>
      <c r="I2" s="154"/>
      <c r="J2" s="154"/>
      <c r="K2" s="154"/>
      <c r="L2" s="154"/>
      <c r="M2" s="154"/>
      <c r="N2" s="154"/>
      <c r="O2" s="154"/>
      <c r="P2" s="467" t="s">
        <v>125</v>
      </c>
      <c r="Q2" s="468"/>
      <c r="R2" s="469"/>
    </row>
    <row r="3" spans="1:22" ht="34.5" customHeight="1" x14ac:dyDescent="0.25">
      <c r="A3" s="327" t="s">
        <v>126</v>
      </c>
      <c r="B3" s="327"/>
      <c r="C3" s="327"/>
      <c r="D3" s="327"/>
      <c r="E3" s="327"/>
      <c r="F3" s="327"/>
      <c r="G3" s="327"/>
      <c r="H3" s="327"/>
      <c r="I3" s="327"/>
      <c r="J3" s="327"/>
      <c r="K3" s="328"/>
      <c r="L3" s="328"/>
      <c r="M3" s="328"/>
      <c r="N3" s="328"/>
      <c r="O3" s="328"/>
      <c r="P3" s="328"/>
      <c r="Q3" s="328"/>
      <c r="R3" s="329"/>
    </row>
    <row r="4" spans="1:22" ht="13.5" customHeight="1" x14ac:dyDescent="0.25">
      <c r="A4" s="328"/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9"/>
    </row>
    <row r="5" spans="1:22" ht="0.75" customHeight="1" x14ac:dyDescent="0.25">
      <c r="A5" s="328"/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9"/>
    </row>
    <row r="6" spans="1:22" ht="12" hidden="1" customHeight="1" x14ac:dyDescent="0.25">
      <c r="A6" s="328"/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9"/>
    </row>
    <row r="7" spans="1:22" ht="3" customHeight="1" x14ac:dyDescent="0.25">
      <c r="A7" s="330"/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1"/>
      <c r="S7" s="2"/>
    </row>
    <row r="8" spans="1:22" ht="15.75" customHeight="1" x14ac:dyDescent="0.25">
      <c r="A8" s="339" t="s">
        <v>7</v>
      </c>
      <c r="B8" s="339" t="s">
        <v>6</v>
      </c>
      <c r="C8" s="340"/>
      <c r="D8" s="340"/>
      <c r="E8" s="341"/>
      <c r="F8" s="343" t="s">
        <v>117</v>
      </c>
      <c r="G8" s="343" t="s">
        <v>118</v>
      </c>
      <c r="H8" s="343" t="s">
        <v>121</v>
      </c>
      <c r="I8" s="332" t="s">
        <v>5</v>
      </c>
      <c r="J8" s="336" t="s">
        <v>4</v>
      </c>
      <c r="K8" s="337"/>
      <c r="L8" s="338"/>
      <c r="M8" s="332" t="s">
        <v>3</v>
      </c>
      <c r="N8" s="334" t="s">
        <v>2</v>
      </c>
      <c r="O8" s="335"/>
      <c r="P8" s="333" t="s">
        <v>1</v>
      </c>
      <c r="Q8" s="333"/>
      <c r="R8" s="332" t="s">
        <v>0</v>
      </c>
      <c r="S8" s="2"/>
      <c r="U8" s="1"/>
    </row>
    <row r="9" spans="1:22" ht="67.5" customHeight="1" x14ac:dyDescent="0.25">
      <c r="A9" s="339"/>
      <c r="B9" s="339"/>
      <c r="C9" s="340"/>
      <c r="D9" s="340"/>
      <c r="E9" s="341"/>
      <c r="F9" s="344"/>
      <c r="G9" s="344"/>
      <c r="H9" s="344"/>
      <c r="I9" s="332"/>
      <c r="J9" s="27" t="s">
        <v>123</v>
      </c>
      <c r="K9" s="342" t="s">
        <v>92</v>
      </c>
      <c r="L9" s="173"/>
      <c r="M9" s="332"/>
      <c r="N9" s="334"/>
      <c r="O9" s="335"/>
      <c r="P9" s="333"/>
      <c r="Q9" s="333"/>
      <c r="R9" s="332"/>
      <c r="S9" s="2"/>
      <c r="U9" s="1"/>
    </row>
    <row r="10" spans="1:22" ht="11.25" hidden="1" customHeight="1" x14ac:dyDescent="0.25">
      <c r="A10" s="303" t="s">
        <v>115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03"/>
      <c r="L10" s="303"/>
      <c r="M10" s="303"/>
      <c r="N10" s="303"/>
      <c r="O10" s="303"/>
      <c r="P10" s="303"/>
      <c r="Q10" s="303"/>
      <c r="R10" s="304"/>
      <c r="V10" s="2"/>
    </row>
    <row r="11" spans="1:22" ht="25.5" customHeight="1" x14ac:dyDescent="0.25">
      <c r="A11" s="305"/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306"/>
      <c r="V11" s="2"/>
    </row>
    <row r="12" spans="1:22" ht="1.5" customHeight="1" x14ac:dyDescent="0.25">
      <c r="A12" s="305"/>
      <c r="B12" s="305"/>
      <c r="C12" s="305"/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6"/>
      <c r="V12" s="2"/>
    </row>
    <row r="13" spans="1:22" hidden="1" x14ac:dyDescent="0.25">
      <c r="A13" s="307"/>
      <c r="B13" s="307"/>
      <c r="C13" s="307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N13" s="307"/>
      <c r="O13" s="307"/>
      <c r="P13" s="307"/>
      <c r="Q13" s="307"/>
      <c r="R13" s="308"/>
    </row>
    <row r="14" spans="1:22" ht="15.75" x14ac:dyDescent="0.25">
      <c r="A14" s="155" t="s">
        <v>8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</row>
    <row r="15" spans="1:22" x14ac:dyDescent="0.25">
      <c r="A15" s="9">
        <v>1</v>
      </c>
      <c r="B15" s="241" t="s">
        <v>10</v>
      </c>
      <c r="C15" s="242"/>
      <c r="D15" s="242"/>
      <c r="E15" s="243"/>
      <c r="F15" s="132">
        <v>4603726586252</v>
      </c>
      <c r="G15" s="137">
        <v>150</v>
      </c>
      <c r="H15" s="146" t="s">
        <v>122</v>
      </c>
      <c r="I15" s="10" t="s">
        <v>11</v>
      </c>
      <c r="J15" s="28">
        <v>60</v>
      </c>
      <c r="K15" s="323">
        <v>55</v>
      </c>
      <c r="L15" s="324"/>
      <c r="M15" s="149">
        <v>0</v>
      </c>
      <c r="N15" s="246">
        <f>IF(M15&lt;50,J15*M15,K15*M15)</f>
        <v>0</v>
      </c>
      <c r="O15" s="247"/>
      <c r="P15" s="248" t="s">
        <v>12</v>
      </c>
      <c r="Q15" s="249"/>
      <c r="R15" s="38" t="s">
        <v>13</v>
      </c>
    </row>
    <row r="16" spans="1:22" x14ac:dyDescent="0.25">
      <c r="A16" s="8">
        <v>2</v>
      </c>
      <c r="B16" s="241" t="s">
        <v>14</v>
      </c>
      <c r="C16" s="242"/>
      <c r="D16" s="242"/>
      <c r="E16" s="243"/>
      <c r="F16" s="133">
        <v>4603726586276</v>
      </c>
      <c r="G16" s="137">
        <v>150</v>
      </c>
      <c r="H16" s="146" t="s">
        <v>122</v>
      </c>
      <c r="I16" s="7" t="s">
        <v>11</v>
      </c>
      <c r="J16" s="99">
        <v>60</v>
      </c>
      <c r="K16" s="323">
        <v>55</v>
      </c>
      <c r="L16" s="324"/>
      <c r="M16" s="12">
        <v>0</v>
      </c>
      <c r="N16" s="246">
        <f t="shared" ref="N16:N20" si="0">IF(M16&lt;50,J16*M16,K16*M16)</f>
        <v>0</v>
      </c>
      <c r="O16" s="247"/>
      <c r="P16" s="244" t="s">
        <v>12</v>
      </c>
      <c r="Q16" s="245"/>
      <c r="R16" s="40" t="s">
        <v>13</v>
      </c>
      <c r="S16" s="39"/>
    </row>
    <row r="17" spans="1:21" x14ac:dyDescent="0.25">
      <c r="A17" s="11">
        <v>3</v>
      </c>
      <c r="B17" s="241" t="s">
        <v>15</v>
      </c>
      <c r="C17" s="242"/>
      <c r="D17" s="242"/>
      <c r="E17" s="243"/>
      <c r="F17" s="132">
        <v>4603726586269</v>
      </c>
      <c r="G17" s="137">
        <v>150</v>
      </c>
      <c r="H17" s="146" t="s">
        <v>122</v>
      </c>
      <c r="I17" s="6" t="s">
        <v>11</v>
      </c>
      <c r="J17" s="99">
        <v>60</v>
      </c>
      <c r="K17" s="323">
        <v>55</v>
      </c>
      <c r="L17" s="324"/>
      <c r="M17" s="12">
        <v>0</v>
      </c>
      <c r="N17" s="246">
        <f t="shared" si="0"/>
        <v>0</v>
      </c>
      <c r="O17" s="247"/>
      <c r="P17" s="244" t="s">
        <v>12</v>
      </c>
      <c r="Q17" s="245"/>
      <c r="R17" s="40" t="s">
        <v>13</v>
      </c>
      <c r="S17" s="41"/>
    </row>
    <row r="18" spans="1:21" x14ac:dyDescent="0.25">
      <c r="A18" s="8">
        <v>4</v>
      </c>
      <c r="B18" s="241" t="s">
        <v>16</v>
      </c>
      <c r="C18" s="242"/>
      <c r="D18" s="242"/>
      <c r="E18" s="243"/>
      <c r="F18" s="133">
        <v>4603726586283</v>
      </c>
      <c r="G18" s="137">
        <v>150</v>
      </c>
      <c r="H18" s="146" t="s">
        <v>122</v>
      </c>
      <c r="I18" s="7" t="s">
        <v>11</v>
      </c>
      <c r="J18" s="99">
        <v>60</v>
      </c>
      <c r="K18" s="323">
        <v>55</v>
      </c>
      <c r="L18" s="324"/>
      <c r="M18" s="12">
        <v>0</v>
      </c>
      <c r="N18" s="246">
        <f t="shared" si="0"/>
        <v>0</v>
      </c>
      <c r="O18" s="247"/>
      <c r="P18" s="244" t="s">
        <v>12</v>
      </c>
      <c r="Q18" s="245"/>
      <c r="R18" s="40" t="s">
        <v>13</v>
      </c>
      <c r="S18" s="42"/>
      <c r="T18" s="69"/>
    </row>
    <row r="19" spans="1:21" x14ac:dyDescent="0.25">
      <c r="A19" s="11">
        <v>5</v>
      </c>
      <c r="B19" s="241" t="s">
        <v>17</v>
      </c>
      <c r="C19" s="242"/>
      <c r="D19" s="242"/>
      <c r="E19" s="243"/>
      <c r="F19" s="132">
        <v>4603726586290</v>
      </c>
      <c r="G19" s="137">
        <v>150</v>
      </c>
      <c r="H19" s="146" t="s">
        <v>122</v>
      </c>
      <c r="I19" s="6" t="s">
        <v>11</v>
      </c>
      <c r="J19" s="99">
        <v>60</v>
      </c>
      <c r="K19" s="323">
        <v>55</v>
      </c>
      <c r="L19" s="324"/>
      <c r="M19" s="12">
        <v>0</v>
      </c>
      <c r="N19" s="246">
        <f t="shared" si="0"/>
        <v>0</v>
      </c>
      <c r="O19" s="247"/>
      <c r="P19" s="244" t="s">
        <v>12</v>
      </c>
      <c r="Q19" s="245"/>
      <c r="R19" s="40" t="s">
        <v>13</v>
      </c>
    </row>
    <row r="20" spans="1:21" ht="15" customHeight="1" x14ac:dyDescent="0.25">
      <c r="A20" s="9">
        <v>6</v>
      </c>
      <c r="B20" s="241" t="s">
        <v>18</v>
      </c>
      <c r="C20" s="242"/>
      <c r="D20" s="242"/>
      <c r="E20" s="243"/>
      <c r="F20" s="132">
        <v>4603726586306</v>
      </c>
      <c r="G20" s="137">
        <v>150</v>
      </c>
      <c r="H20" s="146" t="s">
        <v>122</v>
      </c>
      <c r="I20" s="10" t="s">
        <v>11</v>
      </c>
      <c r="J20" s="99">
        <v>60</v>
      </c>
      <c r="K20" s="323">
        <v>55</v>
      </c>
      <c r="L20" s="324"/>
      <c r="M20" s="12">
        <v>0</v>
      </c>
      <c r="N20" s="246">
        <f t="shared" si="0"/>
        <v>0</v>
      </c>
      <c r="O20" s="247"/>
      <c r="P20" s="244" t="s">
        <v>12</v>
      </c>
      <c r="Q20" s="245"/>
      <c r="R20" s="40" t="s">
        <v>13</v>
      </c>
    </row>
    <row r="21" spans="1:21" ht="15" customHeight="1" x14ac:dyDescent="0.25">
      <c r="A21" s="429" t="s">
        <v>9</v>
      </c>
      <c r="B21" s="429"/>
      <c r="C21" s="429"/>
      <c r="D21" s="429"/>
      <c r="E21" s="429"/>
      <c r="F21" s="429"/>
      <c r="G21" s="429"/>
      <c r="H21" s="429"/>
      <c r="I21" s="429"/>
      <c r="J21" s="429"/>
      <c r="K21" s="429"/>
      <c r="L21" s="429"/>
      <c r="M21" s="429"/>
      <c r="N21" s="429"/>
      <c r="O21" s="429"/>
      <c r="P21" s="429"/>
      <c r="Q21" s="429"/>
      <c r="R21" s="430"/>
    </row>
    <row r="22" spans="1:21" x14ac:dyDescent="0.25">
      <c r="A22" s="431"/>
      <c r="B22" s="431"/>
      <c r="C22" s="431"/>
      <c r="D22" s="431"/>
      <c r="E22" s="431"/>
      <c r="F22" s="431"/>
      <c r="G22" s="431"/>
      <c r="H22" s="431"/>
      <c r="I22" s="431"/>
      <c r="J22" s="431"/>
      <c r="K22" s="431"/>
      <c r="L22" s="431"/>
      <c r="M22" s="431"/>
      <c r="N22" s="431"/>
      <c r="O22" s="431"/>
      <c r="P22" s="431"/>
      <c r="Q22" s="431"/>
      <c r="R22" s="432"/>
    </row>
    <row r="23" spans="1:21" x14ac:dyDescent="0.25">
      <c r="A23" s="15">
        <v>7</v>
      </c>
      <c r="B23" s="352" t="s">
        <v>19</v>
      </c>
      <c r="C23" s="353"/>
      <c r="D23" s="353"/>
      <c r="E23" s="354"/>
      <c r="F23" s="130">
        <v>4603726586320</v>
      </c>
      <c r="G23" s="104">
        <v>150</v>
      </c>
      <c r="H23" s="104" t="s">
        <v>122</v>
      </c>
      <c r="I23" s="15" t="s">
        <v>11</v>
      </c>
      <c r="J23" s="29">
        <v>60</v>
      </c>
      <c r="K23" s="325">
        <v>55</v>
      </c>
      <c r="L23" s="326"/>
      <c r="M23" s="14">
        <v>0</v>
      </c>
      <c r="N23" s="355">
        <f>IF(M23&lt;50,J23*M23,K23*M23)</f>
        <v>0</v>
      </c>
      <c r="O23" s="356"/>
      <c r="P23" s="348" t="s">
        <v>12</v>
      </c>
      <c r="Q23" s="349"/>
      <c r="R23" s="43" t="s">
        <v>13</v>
      </c>
    </row>
    <row r="24" spans="1:21" x14ac:dyDescent="0.25">
      <c r="A24" s="15">
        <v>8</v>
      </c>
      <c r="B24" s="352" t="s">
        <v>20</v>
      </c>
      <c r="C24" s="353"/>
      <c r="D24" s="353"/>
      <c r="E24" s="354"/>
      <c r="F24" s="131">
        <v>4603726586313</v>
      </c>
      <c r="G24" s="104">
        <v>150</v>
      </c>
      <c r="H24" s="138" t="s">
        <v>122</v>
      </c>
      <c r="I24" s="16" t="s">
        <v>11</v>
      </c>
      <c r="J24" s="100">
        <v>60</v>
      </c>
      <c r="K24" s="325">
        <v>55</v>
      </c>
      <c r="L24" s="326"/>
      <c r="M24" s="14">
        <v>0</v>
      </c>
      <c r="N24" s="355">
        <f t="shared" ref="N24:N25" si="1">IF(M24&lt;50,J24*M24,K24*M24)</f>
        <v>0</v>
      </c>
      <c r="O24" s="356"/>
      <c r="P24" s="348" t="s">
        <v>12</v>
      </c>
      <c r="Q24" s="349"/>
      <c r="R24" s="43" t="s">
        <v>13</v>
      </c>
    </row>
    <row r="25" spans="1:21" x14ac:dyDescent="0.25">
      <c r="A25" s="17">
        <v>9</v>
      </c>
      <c r="B25" s="352" t="s">
        <v>21</v>
      </c>
      <c r="C25" s="353"/>
      <c r="D25" s="353"/>
      <c r="E25" s="354"/>
      <c r="F25" s="130">
        <v>4603726586337</v>
      </c>
      <c r="G25" s="104">
        <v>150</v>
      </c>
      <c r="H25" s="104" t="s">
        <v>122</v>
      </c>
      <c r="I25" s="15" t="s">
        <v>11</v>
      </c>
      <c r="J25" s="100">
        <v>60</v>
      </c>
      <c r="K25" s="325">
        <v>55</v>
      </c>
      <c r="L25" s="326"/>
      <c r="M25" s="14">
        <v>0</v>
      </c>
      <c r="N25" s="355">
        <f t="shared" si="1"/>
        <v>0</v>
      </c>
      <c r="O25" s="356"/>
      <c r="P25" s="350" t="s">
        <v>12</v>
      </c>
      <c r="Q25" s="351"/>
      <c r="R25" s="44" t="s">
        <v>13</v>
      </c>
    </row>
    <row r="26" spans="1:21" x14ac:dyDescent="0.25">
      <c r="A26" s="433" t="s">
        <v>22</v>
      </c>
      <c r="B26" s="433"/>
      <c r="C26" s="433"/>
      <c r="D26" s="433"/>
      <c r="E26" s="433"/>
      <c r="F26" s="433"/>
      <c r="G26" s="433"/>
      <c r="H26" s="433"/>
      <c r="I26" s="433"/>
      <c r="J26" s="433"/>
      <c r="K26" s="433"/>
      <c r="L26" s="433"/>
      <c r="M26" s="433"/>
      <c r="N26" s="433"/>
      <c r="O26" s="433"/>
      <c r="P26" s="433"/>
      <c r="Q26" s="433"/>
      <c r="R26" s="434"/>
    </row>
    <row r="27" spans="1:21" ht="15" customHeight="1" x14ac:dyDescent="0.25">
      <c r="A27" s="435"/>
      <c r="B27" s="435"/>
      <c r="C27" s="435"/>
      <c r="D27" s="435"/>
      <c r="E27" s="435"/>
      <c r="F27" s="435"/>
      <c r="G27" s="435"/>
      <c r="H27" s="435"/>
      <c r="I27" s="435"/>
      <c r="J27" s="435"/>
      <c r="K27" s="435"/>
      <c r="L27" s="435"/>
      <c r="M27" s="435"/>
      <c r="N27" s="435"/>
      <c r="O27" s="435"/>
      <c r="P27" s="435"/>
      <c r="Q27" s="435"/>
      <c r="R27" s="436"/>
    </row>
    <row r="28" spans="1:21" x14ac:dyDescent="0.25">
      <c r="A28" s="19">
        <v>10</v>
      </c>
      <c r="B28" s="320" t="s">
        <v>23</v>
      </c>
      <c r="C28" s="321"/>
      <c r="D28" s="321"/>
      <c r="E28" s="322"/>
      <c r="F28" s="120">
        <v>4603726586207</v>
      </c>
      <c r="G28" s="73">
        <v>150</v>
      </c>
      <c r="H28" s="73" t="s">
        <v>122</v>
      </c>
      <c r="I28" s="107" t="s">
        <v>11</v>
      </c>
      <c r="J28" s="30">
        <v>60</v>
      </c>
      <c r="K28" s="309">
        <v>55</v>
      </c>
      <c r="L28" s="310"/>
      <c r="M28" s="18">
        <v>0</v>
      </c>
      <c r="N28" s="311">
        <f>IF(M28&lt;50,J28*M28,K28*M28)</f>
        <v>0</v>
      </c>
      <c r="O28" s="312"/>
      <c r="P28" s="313" t="s">
        <v>12</v>
      </c>
      <c r="Q28" s="314"/>
      <c r="R28" s="46" t="s">
        <v>13</v>
      </c>
    </row>
    <row r="29" spans="1:21" ht="16.5" customHeight="1" x14ac:dyDescent="0.25">
      <c r="A29" s="20">
        <v>11</v>
      </c>
      <c r="B29" s="320" t="s">
        <v>24</v>
      </c>
      <c r="C29" s="321"/>
      <c r="D29" s="321"/>
      <c r="E29" s="322"/>
      <c r="F29" s="128">
        <v>4603726586214</v>
      </c>
      <c r="G29" s="73">
        <v>150</v>
      </c>
      <c r="H29" s="73" t="s">
        <v>122</v>
      </c>
      <c r="I29" s="22" t="s">
        <v>11</v>
      </c>
      <c r="J29" s="98">
        <v>60</v>
      </c>
      <c r="K29" s="309">
        <v>55</v>
      </c>
      <c r="L29" s="310"/>
      <c r="M29" s="18">
        <v>0</v>
      </c>
      <c r="N29" s="311">
        <f t="shared" ref="N29:N32" si="2">IF(M29&lt;50,J29*M29,K29*M29)</f>
        <v>0</v>
      </c>
      <c r="O29" s="312"/>
      <c r="P29" s="313" t="s">
        <v>12</v>
      </c>
      <c r="Q29" s="314"/>
      <c r="R29" s="46" t="s">
        <v>13</v>
      </c>
      <c r="S29" s="2"/>
    </row>
    <row r="30" spans="1:21" x14ac:dyDescent="0.25">
      <c r="A30" s="20">
        <v>12</v>
      </c>
      <c r="B30" s="345" t="s">
        <v>25</v>
      </c>
      <c r="C30" s="346"/>
      <c r="D30" s="346"/>
      <c r="E30" s="347"/>
      <c r="F30" s="129">
        <v>4603726586221</v>
      </c>
      <c r="G30" s="73">
        <v>150</v>
      </c>
      <c r="H30" s="73" t="s">
        <v>122</v>
      </c>
      <c r="I30" s="107" t="s">
        <v>11</v>
      </c>
      <c r="J30" s="98">
        <v>60</v>
      </c>
      <c r="K30" s="309">
        <v>55</v>
      </c>
      <c r="L30" s="310"/>
      <c r="M30" s="18">
        <v>0</v>
      </c>
      <c r="N30" s="311">
        <f t="shared" si="2"/>
        <v>0</v>
      </c>
      <c r="O30" s="312"/>
      <c r="P30" s="313" t="s">
        <v>12</v>
      </c>
      <c r="Q30" s="314"/>
      <c r="R30" s="46" t="s">
        <v>13</v>
      </c>
      <c r="S30" s="4"/>
      <c r="U30" s="1"/>
    </row>
    <row r="31" spans="1:21" ht="15" customHeight="1" x14ac:dyDescent="0.25">
      <c r="A31" s="19">
        <v>13</v>
      </c>
      <c r="B31" s="317" t="s">
        <v>26</v>
      </c>
      <c r="C31" s="318"/>
      <c r="D31" s="318"/>
      <c r="E31" s="319"/>
      <c r="F31" s="128">
        <v>4603726586238</v>
      </c>
      <c r="G31" s="73">
        <v>150</v>
      </c>
      <c r="H31" s="73" t="s">
        <v>122</v>
      </c>
      <c r="I31" s="22" t="s">
        <v>11</v>
      </c>
      <c r="J31" s="98">
        <v>60</v>
      </c>
      <c r="K31" s="309">
        <v>55</v>
      </c>
      <c r="L31" s="310"/>
      <c r="M31" s="18">
        <v>0</v>
      </c>
      <c r="N31" s="311">
        <f t="shared" si="2"/>
        <v>0</v>
      </c>
      <c r="O31" s="312"/>
      <c r="P31" s="313" t="s">
        <v>12</v>
      </c>
      <c r="Q31" s="314"/>
      <c r="R31" s="46" t="s">
        <v>13</v>
      </c>
      <c r="S31" s="2"/>
    </row>
    <row r="32" spans="1:21" x14ac:dyDescent="0.25">
      <c r="A32" s="19">
        <v>14</v>
      </c>
      <c r="B32" s="320" t="s">
        <v>27</v>
      </c>
      <c r="C32" s="321"/>
      <c r="D32" s="321"/>
      <c r="E32" s="322"/>
      <c r="F32" s="129">
        <v>4603726586245</v>
      </c>
      <c r="G32" s="73">
        <v>150</v>
      </c>
      <c r="H32" s="73" t="s">
        <v>122</v>
      </c>
      <c r="I32" s="21" t="s">
        <v>11</v>
      </c>
      <c r="J32" s="98">
        <v>60</v>
      </c>
      <c r="K32" s="309">
        <v>55</v>
      </c>
      <c r="L32" s="310"/>
      <c r="M32" s="18">
        <v>0</v>
      </c>
      <c r="N32" s="311">
        <f t="shared" si="2"/>
        <v>0</v>
      </c>
      <c r="O32" s="312"/>
      <c r="P32" s="315" t="s">
        <v>12</v>
      </c>
      <c r="Q32" s="316"/>
      <c r="R32" s="46" t="s">
        <v>13</v>
      </c>
      <c r="S32" s="5"/>
    </row>
    <row r="33" spans="1:19" x14ac:dyDescent="0.25">
      <c r="A33" s="437" t="s">
        <v>28</v>
      </c>
      <c r="B33" s="438"/>
      <c r="C33" s="438"/>
      <c r="D33" s="438"/>
      <c r="E33" s="438"/>
      <c r="F33" s="438"/>
      <c r="G33" s="438"/>
      <c r="H33" s="438"/>
      <c r="I33" s="438"/>
      <c r="J33" s="438"/>
      <c r="K33" s="438"/>
      <c r="L33" s="438"/>
      <c r="M33" s="438"/>
      <c r="N33" s="438"/>
      <c r="O33" s="438"/>
      <c r="P33" s="438"/>
      <c r="Q33" s="438"/>
      <c r="R33" s="439"/>
      <c r="S33" s="2"/>
    </row>
    <row r="34" spans="1:19" ht="15" customHeight="1" x14ac:dyDescent="0.25">
      <c r="A34" s="440"/>
      <c r="B34" s="441"/>
      <c r="C34" s="441"/>
      <c r="D34" s="441"/>
      <c r="E34" s="441"/>
      <c r="F34" s="441"/>
      <c r="G34" s="441"/>
      <c r="H34" s="441"/>
      <c r="I34" s="441"/>
      <c r="J34" s="441"/>
      <c r="K34" s="441"/>
      <c r="L34" s="441"/>
      <c r="M34" s="441"/>
      <c r="N34" s="441"/>
      <c r="O34" s="441"/>
      <c r="P34" s="441"/>
      <c r="Q34" s="441"/>
      <c r="R34" s="442"/>
      <c r="S34" s="2"/>
    </row>
    <row r="35" spans="1:19" x14ac:dyDescent="0.25">
      <c r="A35" s="24">
        <v>15</v>
      </c>
      <c r="B35" s="260" t="s">
        <v>63</v>
      </c>
      <c r="C35" s="261"/>
      <c r="D35" s="261"/>
      <c r="E35" s="262"/>
      <c r="F35" s="122">
        <v>4603726586009</v>
      </c>
      <c r="G35" s="139">
        <v>150</v>
      </c>
      <c r="H35" s="139" t="s">
        <v>122</v>
      </c>
      <c r="I35" s="26" t="s">
        <v>11</v>
      </c>
      <c r="J35" s="31">
        <v>60</v>
      </c>
      <c r="K35" s="252">
        <v>55</v>
      </c>
      <c r="L35" s="253"/>
      <c r="M35" s="51">
        <v>0</v>
      </c>
      <c r="N35" s="264">
        <f>IF(M35&lt;50,J35*M35,K35*M35)</f>
        <v>0</v>
      </c>
      <c r="O35" s="265"/>
      <c r="P35" s="300" t="s">
        <v>12</v>
      </c>
      <c r="Q35" s="301"/>
      <c r="R35" s="45" t="s">
        <v>13</v>
      </c>
    </row>
    <row r="36" spans="1:19" x14ac:dyDescent="0.25">
      <c r="A36" s="26">
        <v>16</v>
      </c>
      <c r="B36" s="260" t="s">
        <v>64</v>
      </c>
      <c r="C36" s="261"/>
      <c r="D36" s="261"/>
      <c r="E36" s="262"/>
      <c r="F36" s="122">
        <v>4603726586016</v>
      </c>
      <c r="G36" s="139">
        <v>150</v>
      </c>
      <c r="H36" s="139" t="s">
        <v>122</v>
      </c>
      <c r="I36" s="26" t="s">
        <v>11</v>
      </c>
      <c r="J36" s="101">
        <v>60</v>
      </c>
      <c r="K36" s="252">
        <v>55</v>
      </c>
      <c r="L36" s="253"/>
      <c r="M36" s="51">
        <v>0</v>
      </c>
      <c r="N36" s="264">
        <f t="shared" ref="N36:N58" si="3">IF(M36&lt;50,J36*M36,K36*M36)</f>
        <v>0</v>
      </c>
      <c r="O36" s="265"/>
      <c r="P36" s="302" t="s">
        <v>12</v>
      </c>
      <c r="Q36" s="299"/>
      <c r="R36" s="45" t="s">
        <v>13</v>
      </c>
      <c r="S36" s="3"/>
    </row>
    <row r="37" spans="1:19" x14ac:dyDescent="0.25">
      <c r="A37" s="24">
        <v>17</v>
      </c>
      <c r="B37" s="260" t="s">
        <v>65</v>
      </c>
      <c r="C37" s="261"/>
      <c r="D37" s="261"/>
      <c r="E37" s="262"/>
      <c r="F37" s="122">
        <v>4603726586023</v>
      </c>
      <c r="G37" s="139">
        <v>150</v>
      </c>
      <c r="H37" s="139" t="s">
        <v>122</v>
      </c>
      <c r="I37" s="26" t="s">
        <v>11</v>
      </c>
      <c r="J37" s="101">
        <v>60</v>
      </c>
      <c r="K37" s="252">
        <v>55</v>
      </c>
      <c r="L37" s="253"/>
      <c r="M37" s="51">
        <v>0</v>
      </c>
      <c r="N37" s="264">
        <f t="shared" si="3"/>
        <v>0</v>
      </c>
      <c r="O37" s="265"/>
      <c r="P37" s="302" t="s">
        <v>12</v>
      </c>
      <c r="Q37" s="299"/>
      <c r="R37" s="45" t="s">
        <v>13</v>
      </c>
    </row>
    <row r="38" spans="1:19" x14ac:dyDescent="0.25">
      <c r="A38" s="24">
        <v>18</v>
      </c>
      <c r="B38" s="254" t="s">
        <v>66</v>
      </c>
      <c r="C38" s="255"/>
      <c r="D38" s="255"/>
      <c r="E38" s="256"/>
      <c r="F38" s="123">
        <v>4603726586030</v>
      </c>
      <c r="G38" s="139">
        <v>150</v>
      </c>
      <c r="H38" s="139" t="s">
        <v>122</v>
      </c>
      <c r="I38" s="26" t="s">
        <v>11</v>
      </c>
      <c r="J38" s="101">
        <v>60</v>
      </c>
      <c r="K38" s="252">
        <v>55</v>
      </c>
      <c r="L38" s="253"/>
      <c r="M38" s="51">
        <v>0</v>
      </c>
      <c r="N38" s="264">
        <f t="shared" si="3"/>
        <v>0</v>
      </c>
      <c r="O38" s="265"/>
      <c r="P38" s="300" t="s">
        <v>12</v>
      </c>
      <c r="Q38" s="301"/>
      <c r="R38" s="45" t="s">
        <v>13</v>
      </c>
    </row>
    <row r="39" spans="1:19" x14ac:dyDescent="0.25">
      <c r="A39" s="25">
        <v>19</v>
      </c>
      <c r="B39" s="257" t="s">
        <v>67</v>
      </c>
      <c r="C39" s="263"/>
      <c r="D39" s="263"/>
      <c r="E39" s="259"/>
      <c r="F39" s="124">
        <v>4603726586047</v>
      </c>
      <c r="G39" s="139">
        <v>150</v>
      </c>
      <c r="H39" s="139" t="s">
        <v>122</v>
      </c>
      <c r="I39" s="26" t="s">
        <v>11</v>
      </c>
      <c r="J39" s="101">
        <v>60</v>
      </c>
      <c r="K39" s="252">
        <v>55</v>
      </c>
      <c r="L39" s="253"/>
      <c r="M39" s="51">
        <v>0</v>
      </c>
      <c r="N39" s="264">
        <f t="shared" si="3"/>
        <v>0</v>
      </c>
      <c r="O39" s="265"/>
      <c r="P39" s="298" t="s">
        <v>12</v>
      </c>
      <c r="Q39" s="299"/>
      <c r="R39" s="45" t="s">
        <v>13</v>
      </c>
    </row>
    <row r="40" spans="1:19" x14ac:dyDescent="0.25">
      <c r="A40" s="23">
        <v>20</v>
      </c>
      <c r="B40" s="254" t="s">
        <v>68</v>
      </c>
      <c r="C40" s="255"/>
      <c r="D40" s="255"/>
      <c r="E40" s="256"/>
      <c r="F40" s="122">
        <v>4603726586054</v>
      </c>
      <c r="G40" s="139">
        <v>150</v>
      </c>
      <c r="H40" s="139" t="s">
        <v>122</v>
      </c>
      <c r="I40" s="26" t="s">
        <v>11</v>
      </c>
      <c r="J40" s="101">
        <v>60</v>
      </c>
      <c r="K40" s="252">
        <v>55</v>
      </c>
      <c r="L40" s="253"/>
      <c r="M40" s="51">
        <v>0</v>
      </c>
      <c r="N40" s="264">
        <f t="shared" si="3"/>
        <v>0</v>
      </c>
      <c r="O40" s="265"/>
      <c r="P40" s="300" t="s">
        <v>12</v>
      </c>
      <c r="Q40" s="301"/>
      <c r="R40" s="45" t="s">
        <v>13</v>
      </c>
      <c r="S40" s="13"/>
    </row>
    <row r="41" spans="1:19" x14ac:dyDescent="0.25">
      <c r="A41" s="24">
        <v>21</v>
      </c>
      <c r="B41" s="254" t="s">
        <v>69</v>
      </c>
      <c r="C41" s="255"/>
      <c r="D41" s="255"/>
      <c r="E41" s="256"/>
      <c r="F41" s="122">
        <v>4603726586061</v>
      </c>
      <c r="G41" s="139">
        <v>150</v>
      </c>
      <c r="H41" s="139" t="s">
        <v>122</v>
      </c>
      <c r="I41" s="26" t="s">
        <v>11</v>
      </c>
      <c r="J41" s="101">
        <v>60</v>
      </c>
      <c r="K41" s="252">
        <v>55</v>
      </c>
      <c r="L41" s="253"/>
      <c r="M41" s="51">
        <v>0</v>
      </c>
      <c r="N41" s="264">
        <f t="shared" si="3"/>
        <v>0</v>
      </c>
      <c r="O41" s="265"/>
      <c r="P41" s="300" t="s">
        <v>12</v>
      </c>
      <c r="Q41" s="301"/>
      <c r="R41" s="45" t="s">
        <v>13</v>
      </c>
    </row>
    <row r="42" spans="1:19" x14ac:dyDescent="0.25">
      <c r="A42" s="24">
        <v>22</v>
      </c>
      <c r="B42" s="254" t="s">
        <v>70</v>
      </c>
      <c r="C42" s="255"/>
      <c r="D42" s="255"/>
      <c r="E42" s="256"/>
      <c r="F42" s="123">
        <v>4603726586078</v>
      </c>
      <c r="G42" s="139">
        <v>150</v>
      </c>
      <c r="H42" s="139" t="s">
        <v>122</v>
      </c>
      <c r="I42" s="26" t="s">
        <v>11</v>
      </c>
      <c r="J42" s="101">
        <v>60</v>
      </c>
      <c r="K42" s="252">
        <v>55</v>
      </c>
      <c r="L42" s="253"/>
      <c r="M42" s="51">
        <v>0</v>
      </c>
      <c r="N42" s="264">
        <f t="shared" si="3"/>
        <v>0</v>
      </c>
      <c r="O42" s="265"/>
      <c r="P42" s="300" t="s">
        <v>12</v>
      </c>
      <c r="Q42" s="301"/>
      <c r="R42" s="45" t="s">
        <v>13</v>
      </c>
    </row>
    <row r="43" spans="1:19" x14ac:dyDescent="0.25">
      <c r="A43" s="24">
        <v>23</v>
      </c>
      <c r="B43" s="257" t="s">
        <v>71</v>
      </c>
      <c r="C43" s="263"/>
      <c r="D43" s="263"/>
      <c r="E43" s="259"/>
      <c r="F43" s="124">
        <v>4603726586085</v>
      </c>
      <c r="G43" s="139">
        <v>150</v>
      </c>
      <c r="H43" s="139" t="s">
        <v>122</v>
      </c>
      <c r="I43" s="26" t="s">
        <v>11</v>
      </c>
      <c r="J43" s="101">
        <v>60</v>
      </c>
      <c r="K43" s="252">
        <v>55</v>
      </c>
      <c r="L43" s="253"/>
      <c r="M43" s="51">
        <v>0</v>
      </c>
      <c r="N43" s="264">
        <f t="shared" si="3"/>
        <v>0</v>
      </c>
      <c r="O43" s="265"/>
      <c r="P43" s="300" t="s">
        <v>12</v>
      </c>
      <c r="Q43" s="301"/>
      <c r="R43" s="45" t="s">
        <v>13</v>
      </c>
    </row>
    <row r="44" spans="1:19" x14ac:dyDescent="0.25">
      <c r="A44" s="24">
        <v>24</v>
      </c>
      <c r="B44" s="254" t="s">
        <v>72</v>
      </c>
      <c r="C44" s="255"/>
      <c r="D44" s="255"/>
      <c r="E44" s="256"/>
      <c r="F44" s="122">
        <v>4603726586092</v>
      </c>
      <c r="G44" s="139">
        <v>150</v>
      </c>
      <c r="H44" s="139" t="s">
        <v>122</v>
      </c>
      <c r="I44" s="26" t="s">
        <v>11</v>
      </c>
      <c r="J44" s="101">
        <v>60</v>
      </c>
      <c r="K44" s="252">
        <v>55</v>
      </c>
      <c r="L44" s="253"/>
      <c r="M44" s="51">
        <v>0</v>
      </c>
      <c r="N44" s="264">
        <f t="shared" si="3"/>
        <v>0</v>
      </c>
      <c r="O44" s="265"/>
      <c r="P44" s="300" t="s">
        <v>12</v>
      </c>
      <c r="Q44" s="301"/>
      <c r="R44" s="45" t="s">
        <v>13</v>
      </c>
      <c r="S44" s="37"/>
    </row>
    <row r="45" spans="1:19" x14ac:dyDescent="0.25">
      <c r="A45" s="24">
        <v>25</v>
      </c>
      <c r="B45" s="254" t="s">
        <v>73</v>
      </c>
      <c r="C45" s="255"/>
      <c r="D45" s="255"/>
      <c r="E45" s="256"/>
      <c r="F45" s="123">
        <v>4603726586108</v>
      </c>
      <c r="G45" s="139">
        <v>150</v>
      </c>
      <c r="H45" s="139" t="s">
        <v>122</v>
      </c>
      <c r="I45" s="26" t="s">
        <v>11</v>
      </c>
      <c r="J45" s="101">
        <v>60</v>
      </c>
      <c r="K45" s="252">
        <v>55</v>
      </c>
      <c r="L45" s="253"/>
      <c r="M45" s="51">
        <v>0</v>
      </c>
      <c r="N45" s="264">
        <f t="shared" si="3"/>
        <v>0</v>
      </c>
      <c r="O45" s="265"/>
      <c r="P45" s="302" t="s">
        <v>12</v>
      </c>
      <c r="Q45" s="299"/>
      <c r="R45" s="45" t="s">
        <v>13</v>
      </c>
    </row>
    <row r="46" spans="1:19" x14ac:dyDescent="0.25">
      <c r="A46" s="24">
        <v>26</v>
      </c>
      <c r="B46" s="257" t="s">
        <v>74</v>
      </c>
      <c r="C46" s="263"/>
      <c r="D46" s="263"/>
      <c r="E46" s="259"/>
      <c r="F46" s="124">
        <v>4603726586115</v>
      </c>
      <c r="G46" s="139">
        <v>150</v>
      </c>
      <c r="H46" s="139" t="s">
        <v>122</v>
      </c>
      <c r="I46" s="26" t="s">
        <v>11</v>
      </c>
      <c r="J46" s="101">
        <v>60</v>
      </c>
      <c r="K46" s="252">
        <v>55</v>
      </c>
      <c r="L46" s="253"/>
      <c r="M46" s="51">
        <v>0</v>
      </c>
      <c r="N46" s="264">
        <f t="shared" si="3"/>
        <v>0</v>
      </c>
      <c r="O46" s="265"/>
      <c r="P46" s="266" t="s">
        <v>12</v>
      </c>
      <c r="Q46" s="267"/>
      <c r="R46" s="45" t="s">
        <v>13</v>
      </c>
    </row>
    <row r="47" spans="1:19" x14ac:dyDescent="0.25">
      <c r="A47" s="23">
        <v>27</v>
      </c>
      <c r="B47" s="254" t="s">
        <v>75</v>
      </c>
      <c r="C47" s="255"/>
      <c r="D47" s="255"/>
      <c r="E47" s="256"/>
      <c r="F47" s="122">
        <v>4603726586122</v>
      </c>
      <c r="G47" s="139">
        <v>150</v>
      </c>
      <c r="H47" s="139" t="s">
        <v>122</v>
      </c>
      <c r="I47" s="26" t="s">
        <v>11</v>
      </c>
      <c r="J47" s="101">
        <v>60</v>
      </c>
      <c r="K47" s="252">
        <v>55</v>
      </c>
      <c r="L47" s="253"/>
      <c r="M47" s="51">
        <v>0</v>
      </c>
      <c r="N47" s="264">
        <f t="shared" si="3"/>
        <v>0</v>
      </c>
      <c r="O47" s="265"/>
      <c r="P47" s="266" t="s">
        <v>12</v>
      </c>
      <c r="Q47" s="267"/>
      <c r="R47" s="45" t="s">
        <v>13</v>
      </c>
    </row>
    <row r="48" spans="1:19" x14ac:dyDescent="0.25">
      <c r="A48" s="24">
        <v>28</v>
      </c>
      <c r="B48" s="254" t="s">
        <v>76</v>
      </c>
      <c r="C48" s="255"/>
      <c r="D48" s="255"/>
      <c r="E48" s="256"/>
      <c r="F48" s="122">
        <v>4603726586139</v>
      </c>
      <c r="G48" s="139">
        <v>150</v>
      </c>
      <c r="H48" s="139" t="s">
        <v>122</v>
      </c>
      <c r="I48" s="26" t="s">
        <v>11</v>
      </c>
      <c r="J48" s="101">
        <v>60</v>
      </c>
      <c r="K48" s="252">
        <v>55</v>
      </c>
      <c r="L48" s="253"/>
      <c r="M48" s="51">
        <v>0</v>
      </c>
      <c r="N48" s="264">
        <f t="shared" si="3"/>
        <v>0</v>
      </c>
      <c r="O48" s="265"/>
      <c r="P48" s="266" t="s">
        <v>12</v>
      </c>
      <c r="Q48" s="267"/>
      <c r="R48" s="45" t="s">
        <v>13</v>
      </c>
    </row>
    <row r="49" spans="1:18" x14ac:dyDescent="0.25">
      <c r="A49" s="24">
        <v>29</v>
      </c>
      <c r="B49" s="254" t="s">
        <v>77</v>
      </c>
      <c r="C49" s="255"/>
      <c r="D49" s="255"/>
      <c r="E49" s="256"/>
      <c r="F49" s="123">
        <v>4603726586146</v>
      </c>
      <c r="G49" s="139">
        <v>150</v>
      </c>
      <c r="H49" s="139" t="s">
        <v>122</v>
      </c>
      <c r="I49" s="26" t="s">
        <v>11</v>
      </c>
      <c r="J49" s="101">
        <v>60</v>
      </c>
      <c r="K49" s="252">
        <v>55</v>
      </c>
      <c r="L49" s="253"/>
      <c r="M49" s="51">
        <v>0</v>
      </c>
      <c r="N49" s="264">
        <f t="shared" si="3"/>
        <v>0</v>
      </c>
      <c r="O49" s="265"/>
      <c r="P49" s="266" t="s">
        <v>12</v>
      </c>
      <c r="Q49" s="267"/>
      <c r="R49" s="45" t="s">
        <v>13</v>
      </c>
    </row>
    <row r="50" spans="1:18" x14ac:dyDescent="0.25">
      <c r="A50" s="25">
        <v>30</v>
      </c>
      <c r="B50" s="257" t="s">
        <v>78</v>
      </c>
      <c r="C50" s="263"/>
      <c r="D50" s="263"/>
      <c r="E50" s="259"/>
      <c r="F50" s="124">
        <v>4603726586153</v>
      </c>
      <c r="G50" s="139">
        <v>150</v>
      </c>
      <c r="H50" s="139" t="s">
        <v>122</v>
      </c>
      <c r="I50" s="26" t="s">
        <v>11</v>
      </c>
      <c r="J50" s="101">
        <v>60</v>
      </c>
      <c r="K50" s="252">
        <v>55</v>
      </c>
      <c r="L50" s="253"/>
      <c r="M50" s="51">
        <v>0</v>
      </c>
      <c r="N50" s="264">
        <f t="shared" si="3"/>
        <v>0</v>
      </c>
      <c r="O50" s="265"/>
      <c r="P50" s="266" t="s">
        <v>12</v>
      </c>
      <c r="Q50" s="267"/>
      <c r="R50" s="45" t="s">
        <v>13</v>
      </c>
    </row>
    <row r="51" spans="1:18" x14ac:dyDescent="0.25">
      <c r="A51" s="24">
        <v>31</v>
      </c>
      <c r="B51" s="254" t="s">
        <v>79</v>
      </c>
      <c r="C51" s="255"/>
      <c r="D51" s="255"/>
      <c r="E51" s="256"/>
      <c r="F51" s="122">
        <v>4603726586160</v>
      </c>
      <c r="G51" s="139">
        <v>150</v>
      </c>
      <c r="H51" s="139" t="s">
        <v>122</v>
      </c>
      <c r="I51" s="26" t="s">
        <v>11</v>
      </c>
      <c r="J51" s="101">
        <v>60</v>
      </c>
      <c r="K51" s="252">
        <v>55</v>
      </c>
      <c r="L51" s="253"/>
      <c r="M51" s="51">
        <v>0</v>
      </c>
      <c r="N51" s="264">
        <f t="shared" si="3"/>
        <v>0</v>
      </c>
      <c r="O51" s="265"/>
      <c r="P51" s="302" t="s">
        <v>12</v>
      </c>
      <c r="Q51" s="299"/>
      <c r="R51" s="45" t="s">
        <v>13</v>
      </c>
    </row>
    <row r="52" spans="1:18" x14ac:dyDescent="0.25">
      <c r="A52" s="24">
        <v>32</v>
      </c>
      <c r="B52" s="254" t="s">
        <v>80</v>
      </c>
      <c r="C52" s="255"/>
      <c r="D52" s="255"/>
      <c r="E52" s="256"/>
      <c r="F52" s="122">
        <v>4603726586177</v>
      </c>
      <c r="G52" s="139">
        <v>150</v>
      </c>
      <c r="H52" s="139" t="s">
        <v>122</v>
      </c>
      <c r="I52" s="26" t="s">
        <v>11</v>
      </c>
      <c r="J52" s="101">
        <v>60</v>
      </c>
      <c r="K52" s="252">
        <v>55</v>
      </c>
      <c r="L52" s="253"/>
      <c r="M52" s="51">
        <v>0</v>
      </c>
      <c r="N52" s="264">
        <f t="shared" si="3"/>
        <v>0</v>
      </c>
      <c r="O52" s="265"/>
      <c r="P52" s="266" t="s">
        <v>12</v>
      </c>
      <c r="Q52" s="267"/>
      <c r="R52" s="45" t="s">
        <v>13</v>
      </c>
    </row>
    <row r="53" spans="1:18" x14ac:dyDescent="0.25">
      <c r="A53" s="24">
        <v>33</v>
      </c>
      <c r="B53" s="254" t="s">
        <v>81</v>
      </c>
      <c r="C53" s="255"/>
      <c r="D53" s="255"/>
      <c r="E53" s="256"/>
      <c r="F53" s="123">
        <v>4603726586184</v>
      </c>
      <c r="G53" s="139">
        <v>150</v>
      </c>
      <c r="H53" s="139" t="s">
        <v>122</v>
      </c>
      <c r="I53" s="26" t="s">
        <v>11</v>
      </c>
      <c r="J53" s="101">
        <v>60</v>
      </c>
      <c r="K53" s="252">
        <v>55</v>
      </c>
      <c r="L53" s="253"/>
      <c r="M53" s="51">
        <v>0</v>
      </c>
      <c r="N53" s="264">
        <f t="shared" si="3"/>
        <v>0</v>
      </c>
      <c r="O53" s="265"/>
      <c r="P53" s="266" t="s">
        <v>12</v>
      </c>
      <c r="Q53" s="267"/>
      <c r="R53" s="45" t="s">
        <v>13</v>
      </c>
    </row>
    <row r="54" spans="1:18" x14ac:dyDescent="0.25">
      <c r="A54" s="24">
        <v>34</v>
      </c>
      <c r="B54" s="257" t="s">
        <v>82</v>
      </c>
      <c r="C54" s="263"/>
      <c r="D54" s="263"/>
      <c r="E54" s="259"/>
      <c r="F54" s="125">
        <v>4603726586191</v>
      </c>
      <c r="G54" s="139">
        <v>150</v>
      </c>
      <c r="H54" s="139" t="s">
        <v>122</v>
      </c>
      <c r="I54" s="26" t="s">
        <v>11</v>
      </c>
      <c r="J54" s="101">
        <v>60</v>
      </c>
      <c r="K54" s="252">
        <v>55</v>
      </c>
      <c r="L54" s="253"/>
      <c r="M54" s="51">
        <v>0</v>
      </c>
      <c r="N54" s="264">
        <f t="shared" si="3"/>
        <v>0</v>
      </c>
      <c r="O54" s="265"/>
      <c r="P54" s="266" t="s">
        <v>12</v>
      </c>
      <c r="Q54" s="267"/>
      <c r="R54" s="45" t="s">
        <v>13</v>
      </c>
    </row>
    <row r="55" spans="1:18" x14ac:dyDescent="0.25">
      <c r="A55" s="25">
        <v>35</v>
      </c>
      <c r="B55" s="260" t="s">
        <v>83</v>
      </c>
      <c r="C55" s="261"/>
      <c r="D55" s="261"/>
      <c r="E55" s="262"/>
      <c r="F55" s="126">
        <v>4603726586573</v>
      </c>
      <c r="G55" s="139">
        <v>150</v>
      </c>
      <c r="H55" s="139" t="s">
        <v>122</v>
      </c>
      <c r="I55" s="26" t="s">
        <v>11</v>
      </c>
      <c r="J55" s="101">
        <v>60</v>
      </c>
      <c r="K55" s="252">
        <v>55</v>
      </c>
      <c r="L55" s="253"/>
      <c r="M55" s="51">
        <v>0</v>
      </c>
      <c r="N55" s="264">
        <f t="shared" si="3"/>
        <v>0</v>
      </c>
      <c r="O55" s="265"/>
      <c r="P55" s="298" t="s">
        <v>12</v>
      </c>
      <c r="Q55" s="299"/>
      <c r="R55" s="45" t="s">
        <v>13</v>
      </c>
    </row>
    <row r="56" spans="1:18" x14ac:dyDescent="0.25">
      <c r="A56" s="23">
        <v>36</v>
      </c>
      <c r="B56" s="254" t="s">
        <v>47</v>
      </c>
      <c r="C56" s="255"/>
      <c r="D56" s="255"/>
      <c r="E56" s="256"/>
      <c r="F56" s="123">
        <v>4603726586375</v>
      </c>
      <c r="G56" s="139">
        <v>150</v>
      </c>
      <c r="H56" s="139" t="s">
        <v>122</v>
      </c>
      <c r="I56" s="26" t="s">
        <v>11</v>
      </c>
      <c r="J56" s="101">
        <v>60</v>
      </c>
      <c r="K56" s="252">
        <v>55</v>
      </c>
      <c r="L56" s="253"/>
      <c r="M56" s="51">
        <v>0</v>
      </c>
      <c r="N56" s="264">
        <f t="shared" si="3"/>
        <v>0</v>
      </c>
      <c r="O56" s="265"/>
      <c r="P56" s="268" t="s">
        <v>12</v>
      </c>
      <c r="Q56" s="267"/>
      <c r="R56" s="45" t="s">
        <v>13</v>
      </c>
    </row>
    <row r="57" spans="1:18" x14ac:dyDescent="0.25">
      <c r="A57" s="26">
        <v>37</v>
      </c>
      <c r="B57" s="257" t="s">
        <v>48</v>
      </c>
      <c r="C57" s="258"/>
      <c r="D57" s="258"/>
      <c r="E57" s="259"/>
      <c r="F57" s="127">
        <v>4603726586399</v>
      </c>
      <c r="G57" s="139">
        <v>150</v>
      </c>
      <c r="H57" s="139" t="s">
        <v>122</v>
      </c>
      <c r="I57" s="26" t="s">
        <v>11</v>
      </c>
      <c r="J57" s="101">
        <v>60</v>
      </c>
      <c r="K57" s="270">
        <v>55</v>
      </c>
      <c r="L57" s="271"/>
      <c r="M57" s="51">
        <v>0</v>
      </c>
      <c r="N57" s="264">
        <f t="shared" si="3"/>
        <v>0</v>
      </c>
      <c r="O57" s="265"/>
      <c r="P57" s="269" t="s">
        <v>12</v>
      </c>
      <c r="Q57" s="269"/>
      <c r="R57" s="45" t="s">
        <v>13</v>
      </c>
    </row>
    <row r="58" spans="1:18" x14ac:dyDescent="0.25">
      <c r="A58" s="24">
        <v>38</v>
      </c>
      <c r="B58" s="295" t="s">
        <v>54</v>
      </c>
      <c r="C58" s="296"/>
      <c r="D58" s="296"/>
      <c r="E58" s="297"/>
      <c r="F58" s="136">
        <v>4603726586405</v>
      </c>
      <c r="G58" s="139">
        <v>150</v>
      </c>
      <c r="H58" s="139" t="s">
        <v>122</v>
      </c>
      <c r="I58" s="26" t="s">
        <v>11</v>
      </c>
      <c r="J58" s="101">
        <v>60</v>
      </c>
      <c r="K58" s="252">
        <v>55</v>
      </c>
      <c r="L58" s="253"/>
      <c r="M58" s="51">
        <v>0</v>
      </c>
      <c r="N58" s="264">
        <f t="shared" si="3"/>
        <v>0</v>
      </c>
      <c r="O58" s="265"/>
      <c r="P58" s="269" t="s">
        <v>12</v>
      </c>
      <c r="Q58" s="269"/>
      <c r="R58" s="62" t="s">
        <v>13</v>
      </c>
    </row>
    <row r="59" spans="1:18" x14ac:dyDescent="0.25">
      <c r="A59" s="272" t="s">
        <v>50</v>
      </c>
      <c r="B59" s="278"/>
      <c r="C59" s="278"/>
      <c r="D59" s="278"/>
      <c r="E59" s="278"/>
      <c r="F59" s="278"/>
      <c r="G59" s="278"/>
      <c r="H59" s="278"/>
      <c r="I59" s="278"/>
      <c r="J59" s="278"/>
      <c r="K59" s="278"/>
      <c r="L59" s="278"/>
      <c r="M59" s="278"/>
      <c r="N59" s="278"/>
      <c r="O59" s="278"/>
      <c r="P59" s="278"/>
      <c r="Q59" s="278"/>
      <c r="R59" s="279"/>
    </row>
    <row r="60" spans="1:18" x14ac:dyDescent="0.25">
      <c r="A60" s="280"/>
      <c r="B60" s="281"/>
      <c r="C60" s="281"/>
      <c r="D60" s="281"/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81"/>
      <c r="P60" s="281"/>
      <c r="Q60" s="281"/>
      <c r="R60" s="282"/>
    </row>
    <row r="61" spans="1:18" x14ac:dyDescent="0.25">
      <c r="A61" s="63">
        <v>39</v>
      </c>
      <c r="B61" s="283" t="s">
        <v>51</v>
      </c>
      <c r="C61" s="284"/>
      <c r="D61" s="284"/>
      <c r="E61" s="285"/>
      <c r="F61" s="134">
        <v>4603726586382</v>
      </c>
      <c r="G61" s="105">
        <v>150</v>
      </c>
      <c r="H61" s="105" t="s">
        <v>122</v>
      </c>
      <c r="I61" s="64" t="s">
        <v>11</v>
      </c>
      <c r="J61" s="65">
        <v>60</v>
      </c>
      <c r="K61" s="238">
        <v>55</v>
      </c>
      <c r="L61" s="240"/>
      <c r="M61" s="63">
        <v>0</v>
      </c>
      <c r="N61" s="286">
        <f>IF(M61&lt;50,J61*M61,K61*M61)</f>
        <v>0</v>
      </c>
      <c r="O61" s="287"/>
      <c r="P61" s="288" t="s">
        <v>12</v>
      </c>
      <c r="Q61" s="289"/>
      <c r="R61" s="66" t="s">
        <v>13</v>
      </c>
    </row>
    <row r="62" spans="1:18" x14ac:dyDescent="0.25">
      <c r="A62" s="63">
        <v>40</v>
      </c>
      <c r="B62" s="283" t="s">
        <v>52</v>
      </c>
      <c r="C62" s="284"/>
      <c r="D62" s="284"/>
      <c r="E62" s="285"/>
      <c r="F62" s="134">
        <v>4603726586344</v>
      </c>
      <c r="G62" s="105">
        <v>150</v>
      </c>
      <c r="H62" s="105" t="s">
        <v>122</v>
      </c>
      <c r="I62" s="64" t="s">
        <v>11</v>
      </c>
      <c r="J62" s="65">
        <v>60</v>
      </c>
      <c r="K62" s="238">
        <v>55</v>
      </c>
      <c r="L62" s="240"/>
      <c r="M62" s="63">
        <v>0</v>
      </c>
      <c r="N62" s="286">
        <f t="shared" ref="N62:N64" si="4">IF(M62&lt;50,J62*M62,K62*M62)</f>
        <v>0</v>
      </c>
      <c r="O62" s="287"/>
      <c r="P62" s="288" t="s">
        <v>12</v>
      </c>
      <c r="Q62" s="289"/>
      <c r="R62" s="66" t="s">
        <v>13</v>
      </c>
    </row>
    <row r="63" spans="1:18" x14ac:dyDescent="0.25">
      <c r="A63" s="63">
        <v>41</v>
      </c>
      <c r="B63" s="283" t="s">
        <v>53</v>
      </c>
      <c r="C63" s="284"/>
      <c r="D63" s="284"/>
      <c r="E63" s="285"/>
      <c r="F63" s="134">
        <v>4603726586351</v>
      </c>
      <c r="G63" s="105">
        <v>150</v>
      </c>
      <c r="H63" s="105" t="s">
        <v>122</v>
      </c>
      <c r="I63" s="64" t="s">
        <v>11</v>
      </c>
      <c r="J63" s="65">
        <v>60</v>
      </c>
      <c r="K63" s="238">
        <v>55</v>
      </c>
      <c r="L63" s="240"/>
      <c r="M63" s="63">
        <v>0</v>
      </c>
      <c r="N63" s="286">
        <f t="shared" si="4"/>
        <v>0</v>
      </c>
      <c r="O63" s="287"/>
      <c r="P63" s="288" t="s">
        <v>12</v>
      </c>
      <c r="Q63" s="289"/>
      <c r="R63" s="66" t="s">
        <v>13</v>
      </c>
    </row>
    <row r="64" spans="1:18" x14ac:dyDescent="0.25">
      <c r="A64" s="63">
        <v>42</v>
      </c>
      <c r="B64" s="283" t="s">
        <v>62</v>
      </c>
      <c r="C64" s="284"/>
      <c r="D64" s="284"/>
      <c r="E64" s="285"/>
      <c r="F64" s="134">
        <v>4603726586368</v>
      </c>
      <c r="G64" s="105">
        <v>150</v>
      </c>
      <c r="H64" s="105" t="s">
        <v>122</v>
      </c>
      <c r="I64" s="64" t="s">
        <v>11</v>
      </c>
      <c r="J64" s="65">
        <v>60</v>
      </c>
      <c r="K64" s="238">
        <v>55</v>
      </c>
      <c r="L64" s="240"/>
      <c r="M64" s="63">
        <v>0</v>
      </c>
      <c r="N64" s="286">
        <f t="shared" si="4"/>
        <v>0</v>
      </c>
      <c r="O64" s="287"/>
      <c r="P64" s="288" t="s">
        <v>12</v>
      </c>
      <c r="Q64" s="289"/>
      <c r="R64" s="66" t="s">
        <v>13</v>
      </c>
    </row>
    <row r="65" spans="1:18" x14ac:dyDescent="0.25">
      <c r="A65" s="401" t="s">
        <v>57</v>
      </c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3"/>
    </row>
    <row r="66" spans="1:18" ht="11.25" customHeight="1" x14ac:dyDescent="0.25">
      <c r="A66" s="404"/>
      <c r="B66" s="405"/>
      <c r="C66" s="405"/>
      <c r="D66" s="405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5"/>
      <c r="Q66" s="405"/>
      <c r="R66" s="406"/>
    </row>
    <row r="67" spans="1:18" ht="15" customHeight="1" x14ac:dyDescent="0.25">
      <c r="A67" s="409" t="s">
        <v>7</v>
      </c>
      <c r="B67" s="410" t="s">
        <v>6</v>
      </c>
      <c r="C67" s="411"/>
      <c r="D67" s="411"/>
      <c r="E67" s="412"/>
      <c r="F67" s="460" t="s">
        <v>117</v>
      </c>
      <c r="G67" s="460" t="s">
        <v>119</v>
      </c>
      <c r="H67" s="460" t="s">
        <v>121</v>
      </c>
      <c r="I67" s="409" t="s">
        <v>5</v>
      </c>
      <c r="J67" s="409" t="s">
        <v>4</v>
      </c>
      <c r="K67" s="409"/>
      <c r="L67" s="409"/>
      <c r="M67" s="409" t="s">
        <v>3</v>
      </c>
      <c r="N67" s="414" t="s">
        <v>2</v>
      </c>
      <c r="O67" s="414"/>
      <c r="P67" s="409" t="s">
        <v>1</v>
      </c>
      <c r="Q67" s="409"/>
      <c r="R67" s="409" t="s">
        <v>0</v>
      </c>
    </row>
    <row r="68" spans="1:18" ht="36.75" customHeight="1" x14ac:dyDescent="0.25">
      <c r="A68" s="409"/>
      <c r="B68" s="407"/>
      <c r="C68" s="413"/>
      <c r="D68" s="413"/>
      <c r="E68" s="408"/>
      <c r="F68" s="344"/>
      <c r="G68" s="344"/>
      <c r="H68" s="344"/>
      <c r="I68" s="409"/>
      <c r="J68" s="78" t="s">
        <v>123</v>
      </c>
      <c r="K68" s="409" t="s">
        <v>55</v>
      </c>
      <c r="L68" s="409"/>
      <c r="M68" s="409"/>
      <c r="N68" s="414"/>
      <c r="O68" s="414"/>
      <c r="P68" s="409"/>
      <c r="Q68" s="409"/>
      <c r="R68" s="409"/>
    </row>
    <row r="69" spans="1:18" x14ac:dyDescent="0.25">
      <c r="A69" s="79">
        <v>43</v>
      </c>
      <c r="B69" s="290" t="s">
        <v>85</v>
      </c>
      <c r="C69" s="291"/>
      <c r="D69" s="291"/>
      <c r="E69" s="292"/>
      <c r="F69" s="135">
        <v>4603726586634</v>
      </c>
      <c r="G69" s="102">
        <v>160</v>
      </c>
      <c r="H69" s="102" t="s">
        <v>122</v>
      </c>
      <c r="I69" s="80" t="s">
        <v>56</v>
      </c>
      <c r="J69" s="81">
        <v>85</v>
      </c>
      <c r="K69" s="293">
        <v>80</v>
      </c>
      <c r="L69" s="294"/>
      <c r="M69" s="79">
        <v>0</v>
      </c>
      <c r="N69" s="250">
        <f t="shared" ref="N69:N76" si="5">IF(M69&lt;24,J69*M69,K69*M69)</f>
        <v>0</v>
      </c>
      <c r="O69" s="251"/>
      <c r="P69" s="407" t="s">
        <v>12</v>
      </c>
      <c r="Q69" s="408"/>
      <c r="R69" s="82" t="s">
        <v>13</v>
      </c>
    </row>
    <row r="70" spans="1:18" x14ac:dyDescent="0.25">
      <c r="A70" s="79">
        <v>44</v>
      </c>
      <c r="B70" s="290" t="s">
        <v>84</v>
      </c>
      <c r="C70" s="291"/>
      <c r="D70" s="291"/>
      <c r="E70" s="292"/>
      <c r="F70" s="135">
        <v>4603726586603</v>
      </c>
      <c r="G70" s="102">
        <v>160</v>
      </c>
      <c r="H70" s="102" t="s">
        <v>122</v>
      </c>
      <c r="I70" s="80" t="s">
        <v>56</v>
      </c>
      <c r="J70" s="81">
        <v>85</v>
      </c>
      <c r="K70" s="293">
        <v>80</v>
      </c>
      <c r="L70" s="294"/>
      <c r="M70" s="79">
        <v>0</v>
      </c>
      <c r="N70" s="250">
        <f t="shared" si="5"/>
        <v>0</v>
      </c>
      <c r="O70" s="251"/>
      <c r="P70" s="407" t="s">
        <v>12</v>
      </c>
      <c r="Q70" s="408"/>
      <c r="R70" s="82" t="s">
        <v>13</v>
      </c>
    </row>
    <row r="71" spans="1:18" x14ac:dyDescent="0.25">
      <c r="A71" s="79">
        <v>45</v>
      </c>
      <c r="B71" s="290" t="s">
        <v>86</v>
      </c>
      <c r="C71" s="291"/>
      <c r="D71" s="291"/>
      <c r="E71" s="292"/>
      <c r="F71" s="135">
        <v>4603726586627</v>
      </c>
      <c r="G71" s="102">
        <v>160</v>
      </c>
      <c r="H71" s="102" t="s">
        <v>122</v>
      </c>
      <c r="I71" s="80" t="s">
        <v>56</v>
      </c>
      <c r="J71" s="81">
        <v>85</v>
      </c>
      <c r="K71" s="293">
        <v>80</v>
      </c>
      <c r="L71" s="294"/>
      <c r="M71" s="79">
        <v>0</v>
      </c>
      <c r="N71" s="250">
        <f t="shared" si="5"/>
        <v>0</v>
      </c>
      <c r="O71" s="251"/>
      <c r="P71" s="407" t="s">
        <v>12</v>
      </c>
      <c r="Q71" s="408"/>
      <c r="R71" s="82" t="s">
        <v>13</v>
      </c>
    </row>
    <row r="72" spans="1:18" x14ac:dyDescent="0.25">
      <c r="A72" s="79">
        <v>46</v>
      </c>
      <c r="B72" s="290" t="s">
        <v>87</v>
      </c>
      <c r="C72" s="291"/>
      <c r="D72" s="291"/>
      <c r="E72" s="292"/>
      <c r="F72" s="135">
        <v>4603726586597</v>
      </c>
      <c r="G72" s="102">
        <v>160</v>
      </c>
      <c r="H72" s="102" t="s">
        <v>122</v>
      </c>
      <c r="I72" s="80" t="s">
        <v>56</v>
      </c>
      <c r="J72" s="81">
        <v>85</v>
      </c>
      <c r="K72" s="293">
        <v>80</v>
      </c>
      <c r="L72" s="294"/>
      <c r="M72" s="79">
        <v>0</v>
      </c>
      <c r="N72" s="250">
        <f t="shared" si="5"/>
        <v>0</v>
      </c>
      <c r="O72" s="251"/>
      <c r="P72" s="407" t="s">
        <v>12</v>
      </c>
      <c r="Q72" s="408"/>
      <c r="R72" s="82" t="s">
        <v>13</v>
      </c>
    </row>
    <row r="73" spans="1:18" x14ac:dyDescent="0.25">
      <c r="A73" s="79">
        <v>47</v>
      </c>
      <c r="B73" s="290" t="s">
        <v>88</v>
      </c>
      <c r="C73" s="291"/>
      <c r="D73" s="291"/>
      <c r="E73" s="292"/>
      <c r="F73" s="135">
        <v>4603726586580</v>
      </c>
      <c r="G73" s="102">
        <v>160</v>
      </c>
      <c r="H73" s="102" t="s">
        <v>122</v>
      </c>
      <c r="I73" s="80" t="s">
        <v>56</v>
      </c>
      <c r="J73" s="81">
        <v>85</v>
      </c>
      <c r="K73" s="293">
        <v>80</v>
      </c>
      <c r="L73" s="294"/>
      <c r="M73" s="79">
        <v>0</v>
      </c>
      <c r="N73" s="250">
        <f t="shared" si="5"/>
        <v>0</v>
      </c>
      <c r="O73" s="251"/>
      <c r="P73" s="407" t="s">
        <v>12</v>
      </c>
      <c r="Q73" s="408"/>
      <c r="R73" s="82" t="s">
        <v>13</v>
      </c>
    </row>
    <row r="74" spans="1:18" x14ac:dyDescent="0.25">
      <c r="A74" s="79">
        <v>48</v>
      </c>
      <c r="B74" s="290" t="s">
        <v>89</v>
      </c>
      <c r="C74" s="291"/>
      <c r="D74" s="291"/>
      <c r="E74" s="292"/>
      <c r="F74" s="135">
        <v>4603726586610</v>
      </c>
      <c r="G74" s="102">
        <v>160</v>
      </c>
      <c r="H74" s="102" t="s">
        <v>122</v>
      </c>
      <c r="I74" s="80" t="s">
        <v>56</v>
      </c>
      <c r="J74" s="81">
        <v>85</v>
      </c>
      <c r="K74" s="293">
        <v>80</v>
      </c>
      <c r="L74" s="294"/>
      <c r="M74" s="79">
        <v>0</v>
      </c>
      <c r="N74" s="250">
        <f t="shared" si="5"/>
        <v>0</v>
      </c>
      <c r="O74" s="251"/>
      <c r="P74" s="407" t="s">
        <v>12</v>
      </c>
      <c r="Q74" s="408"/>
      <c r="R74" s="82" t="s">
        <v>13</v>
      </c>
    </row>
    <row r="75" spans="1:18" ht="15.75" customHeight="1" x14ac:dyDescent="0.25">
      <c r="A75" s="79">
        <v>49</v>
      </c>
      <c r="B75" s="290" t="s">
        <v>90</v>
      </c>
      <c r="C75" s="291"/>
      <c r="D75" s="291"/>
      <c r="E75" s="292"/>
      <c r="F75" s="135">
        <v>4603726586641</v>
      </c>
      <c r="G75" s="102">
        <v>160</v>
      </c>
      <c r="H75" s="102" t="s">
        <v>122</v>
      </c>
      <c r="I75" s="80" t="s">
        <v>56</v>
      </c>
      <c r="J75" s="81">
        <v>85</v>
      </c>
      <c r="K75" s="293">
        <v>80</v>
      </c>
      <c r="L75" s="294"/>
      <c r="M75" s="79">
        <v>0</v>
      </c>
      <c r="N75" s="250">
        <f>IF(M75&lt;24,J75*M75,K75*M75)</f>
        <v>0</v>
      </c>
      <c r="O75" s="251"/>
      <c r="P75" s="407" t="s">
        <v>12</v>
      </c>
      <c r="Q75" s="408"/>
      <c r="R75" s="82" t="s">
        <v>13</v>
      </c>
    </row>
    <row r="76" spans="1:18" x14ac:dyDescent="0.25">
      <c r="A76" s="79">
        <v>50</v>
      </c>
      <c r="B76" s="290" t="s">
        <v>91</v>
      </c>
      <c r="C76" s="291"/>
      <c r="D76" s="291"/>
      <c r="E76" s="292"/>
      <c r="F76" s="135">
        <v>4603726586658</v>
      </c>
      <c r="G76" s="102">
        <v>160</v>
      </c>
      <c r="H76" s="102" t="s">
        <v>122</v>
      </c>
      <c r="I76" s="80" t="s">
        <v>56</v>
      </c>
      <c r="J76" s="81">
        <v>85</v>
      </c>
      <c r="K76" s="293">
        <v>80</v>
      </c>
      <c r="L76" s="294"/>
      <c r="M76" s="79">
        <v>0</v>
      </c>
      <c r="N76" s="250">
        <f t="shared" si="5"/>
        <v>0</v>
      </c>
      <c r="O76" s="251"/>
      <c r="P76" s="407" t="s">
        <v>107</v>
      </c>
      <c r="Q76" s="408"/>
      <c r="R76" s="82" t="s">
        <v>13</v>
      </c>
    </row>
    <row r="77" spans="1:18" x14ac:dyDescent="0.25">
      <c r="A77" s="445" t="s">
        <v>93</v>
      </c>
      <c r="B77" s="446"/>
      <c r="C77" s="446"/>
      <c r="D77" s="446"/>
      <c r="E77" s="446"/>
      <c r="F77" s="446"/>
      <c r="G77" s="446"/>
      <c r="H77" s="446"/>
      <c r="I77" s="446"/>
      <c r="J77" s="446"/>
      <c r="K77" s="446"/>
      <c r="L77" s="446"/>
      <c r="M77" s="446"/>
      <c r="N77" s="446"/>
      <c r="O77" s="446"/>
      <c r="P77" s="446"/>
      <c r="Q77" s="446"/>
      <c r="R77" s="447"/>
    </row>
    <row r="78" spans="1:18" x14ac:dyDescent="0.25">
      <c r="A78" s="448"/>
      <c r="B78" s="449"/>
      <c r="C78" s="449"/>
      <c r="D78" s="449"/>
      <c r="E78" s="449"/>
      <c r="F78" s="449"/>
      <c r="G78" s="449"/>
      <c r="H78" s="449"/>
      <c r="I78" s="449"/>
      <c r="J78" s="449"/>
      <c r="K78" s="449"/>
      <c r="L78" s="449"/>
      <c r="M78" s="449"/>
      <c r="N78" s="449"/>
      <c r="O78" s="449"/>
      <c r="P78" s="449"/>
      <c r="Q78" s="449"/>
      <c r="R78" s="450"/>
    </row>
    <row r="79" spans="1:18" x14ac:dyDescent="0.25">
      <c r="A79" s="426" t="s">
        <v>7</v>
      </c>
      <c r="B79" s="313" t="s">
        <v>6</v>
      </c>
      <c r="C79" s="451"/>
      <c r="D79" s="451"/>
      <c r="E79" s="314"/>
      <c r="F79" s="459" t="s">
        <v>117</v>
      </c>
      <c r="G79" s="459" t="s">
        <v>120</v>
      </c>
      <c r="H79" s="459" t="s">
        <v>121</v>
      </c>
      <c r="I79" s="426" t="s">
        <v>5</v>
      </c>
      <c r="J79" s="426" t="s">
        <v>4</v>
      </c>
      <c r="K79" s="426"/>
      <c r="L79" s="426"/>
      <c r="M79" s="426" t="s">
        <v>3</v>
      </c>
      <c r="N79" s="470" t="s">
        <v>2</v>
      </c>
      <c r="O79" s="470"/>
      <c r="P79" s="426" t="s">
        <v>1</v>
      </c>
      <c r="Q79" s="426"/>
      <c r="R79" s="426" t="s">
        <v>0</v>
      </c>
    </row>
    <row r="80" spans="1:18" ht="30" x14ac:dyDescent="0.25">
      <c r="A80" s="426"/>
      <c r="B80" s="443"/>
      <c r="C80" s="452"/>
      <c r="D80" s="452"/>
      <c r="E80" s="444"/>
      <c r="F80" s="344"/>
      <c r="G80" s="344"/>
      <c r="H80" s="344"/>
      <c r="I80" s="426"/>
      <c r="J80" s="72" t="s">
        <v>123</v>
      </c>
      <c r="K80" s="426" t="s">
        <v>55</v>
      </c>
      <c r="L80" s="426"/>
      <c r="M80" s="426"/>
      <c r="N80" s="470"/>
      <c r="O80" s="470"/>
      <c r="P80" s="426"/>
      <c r="Q80" s="426"/>
      <c r="R80" s="426"/>
    </row>
    <row r="81" spans="1:18" x14ac:dyDescent="0.25">
      <c r="A81" s="19">
        <v>51</v>
      </c>
      <c r="B81" s="317" t="s">
        <v>63</v>
      </c>
      <c r="C81" s="318"/>
      <c r="D81" s="318"/>
      <c r="E81" s="319"/>
      <c r="F81" s="119">
        <v>4603726586665</v>
      </c>
      <c r="G81" s="140">
        <v>80</v>
      </c>
      <c r="H81" s="140" t="s">
        <v>122</v>
      </c>
      <c r="I81" s="19" t="s">
        <v>94</v>
      </c>
      <c r="J81" s="73">
        <v>40</v>
      </c>
      <c r="K81" s="309">
        <v>35</v>
      </c>
      <c r="L81" s="310"/>
      <c r="M81" s="19">
        <v>0</v>
      </c>
      <c r="N81" s="311">
        <f>IF(M81&lt;24,J81*M81,K81*M81)</f>
        <v>0</v>
      </c>
      <c r="O81" s="312"/>
      <c r="P81" s="443" t="s">
        <v>12</v>
      </c>
      <c r="Q81" s="444"/>
      <c r="R81" s="46" t="s">
        <v>13</v>
      </c>
    </row>
    <row r="82" spans="1:18" x14ac:dyDescent="0.25">
      <c r="A82" s="19">
        <v>52</v>
      </c>
      <c r="B82" s="317" t="s">
        <v>64</v>
      </c>
      <c r="C82" s="318"/>
      <c r="D82" s="318"/>
      <c r="E82" s="319"/>
      <c r="F82" s="119">
        <v>4603726586672</v>
      </c>
      <c r="G82" s="140">
        <v>80</v>
      </c>
      <c r="H82" s="140" t="s">
        <v>122</v>
      </c>
      <c r="I82" s="19" t="s">
        <v>94</v>
      </c>
      <c r="J82" s="73">
        <v>40</v>
      </c>
      <c r="K82" s="309">
        <v>35</v>
      </c>
      <c r="L82" s="310"/>
      <c r="M82" s="19">
        <v>0</v>
      </c>
      <c r="N82" s="311">
        <f>IF(M82&lt;24,J82*M82,K82*M82)</f>
        <v>0</v>
      </c>
      <c r="O82" s="312"/>
      <c r="P82" s="443" t="s">
        <v>12</v>
      </c>
      <c r="Q82" s="444"/>
      <c r="R82" s="46" t="s">
        <v>13</v>
      </c>
    </row>
    <row r="83" spans="1:18" x14ac:dyDescent="0.25">
      <c r="A83" s="19">
        <v>53</v>
      </c>
      <c r="B83" s="317" t="s">
        <v>65</v>
      </c>
      <c r="C83" s="318"/>
      <c r="D83" s="318"/>
      <c r="E83" s="319"/>
      <c r="F83" s="119">
        <v>4603726586689</v>
      </c>
      <c r="G83" s="140">
        <v>80</v>
      </c>
      <c r="H83" s="140" t="s">
        <v>122</v>
      </c>
      <c r="I83" s="19" t="s">
        <v>94</v>
      </c>
      <c r="J83" s="73">
        <v>40</v>
      </c>
      <c r="K83" s="309">
        <v>35</v>
      </c>
      <c r="L83" s="310"/>
      <c r="M83" s="19">
        <v>0</v>
      </c>
      <c r="N83" s="311">
        <f t="shared" ref="N83:N98" si="6">IF(M83&lt;24,J83*M83,K83*M83)</f>
        <v>0</v>
      </c>
      <c r="O83" s="312"/>
      <c r="P83" s="443" t="s">
        <v>12</v>
      </c>
      <c r="Q83" s="444"/>
      <c r="R83" s="46" t="s">
        <v>13</v>
      </c>
    </row>
    <row r="84" spans="1:18" x14ac:dyDescent="0.25">
      <c r="A84" s="19">
        <v>54</v>
      </c>
      <c r="B84" s="320" t="s">
        <v>66</v>
      </c>
      <c r="C84" s="321"/>
      <c r="D84" s="321"/>
      <c r="E84" s="322"/>
      <c r="F84" s="120">
        <v>4603726586696</v>
      </c>
      <c r="G84" s="140">
        <v>80</v>
      </c>
      <c r="H84" s="140" t="s">
        <v>122</v>
      </c>
      <c r="I84" s="19" t="s">
        <v>94</v>
      </c>
      <c r="J84" s="73">
        <v>40</v>
      </c>
      <c r="K84" s="309">
        <v>35</v>
      </c>
      <c r="L84" s="310"/>
      <c r="M84" s="19">
        <v>0</v>
      </c>
      <c r="N84" s="311">
        <f t="shared" si="6"/>
        <v>0</v>
      </c>
      <c r="O84" s="312"/>
      <c r="P84" s="443" t="s">
        <v>12</v>
      </c>
      <c r="Q84" s="444"/>
      <c r="R84" s="46" t="s">
        <v>13</v>
      </c>
    </row>
    <row r="85" spans="1:18" x14ac:dyDescent="0.25">
      <c r="A85" s="19">
        <v>55</v>
      </c>
      <c r="B85" s="423" t="s">
        <v>67</v>
      </c>
      <c r="C85" s="424"/>
      <c r="D85" s="424"/>
      <c r="E85" s="425"/>
      <c r="F85" s="121">
        <v>4603726586702</v>
      </c>
      <c r="G85" s="140">
        <v>80</v>
      </c>
      <c r="H85" s="140" t="s">
        <v>122</v>
      </c>
      <c r="I85" s="19" t="s">
        <v>94</v>
      </c>
      <c r="J85" s="73">
        <v>40</v>
      </c>
      <c r="K85" s="309">
        <v>35</v>
      </c>
      <c r="L85" s="310"/>
      <c r="M85" s="19">
        <v>0</v>
      </c>
      <c r="N85" s="311">
        <f t="shared" si="6"/>
        <v>0</v>
      </c>
      <c r="O85" s="312"/>
      <c r="P85" s="443" t="s">
        <v>12</v>
      </c>
      <c r="Q85" s="444"/>
      <c r="R85" s="46" t="s">
        <v>13</v>
      </c>
    </row>
    <row r="86" spans="1:18" x14ac:dyDescent="0.25">
      <c r="A86" s="19">
        <v>56</v>
      </c>
      <c r="B86" s="320" t="s">
        <v>68</v>
      </c>
      <c r="C86" s="321"/>
      <c r="D86" s="321"/>
      <c r="E86" s="322"/>
      <c r="F86" s="120">
        <v>4603726586719</v>
      </c>
      <c r="G86" s="140">
        <v>80</v>
      </c>
      <c r="H86" s="140" t="s">
        <v>122</v>
      </c>
      <c r="I86" s="19" t="s">
        <v>94</v>
      </c>
      <c r="J86" s="73">
        <v>40</v>
      </c>
      <c r="K86" s="309">
        <v>35</v>
      </c>
      <c r="L86" s="310"/>
      <c r="M86" s="19">
        <v>0</v>
      </c>
      <c r="N86" s="311">
        <f t="shared" si="6"/>
        <v>0</v>
      </c>
      <c r="O86" s="312"/>
      <c r="P86" s="443" t="s">
        <v>12</v>
      </c>
      <c r="Q86" s="444"/>
      <c r="R86" s="46" t="s">
        <v>13</v>
      </c>
    </row>
    <row r="87" spans="1:18" x14ac:dyDescent="0.25">
      <c r="A87" s="19">
        <v>57</v>
      </c>
      <c r="B87" s="320" t="s">
        <v>69</v>
      </c>
      <c r="C87" s="321"/>
      <c r="D87" s="321"/>
      <c r="E87" s="322"/>
      <c r="F87" s="120">
        <v>4603726586726</v>
      </c>
      <c r="G87" s="140">
        <v>80</v>
      </c>
      <c r="H87" s="140" t="s">
        <v>122</v>
      </c>
      <c r="I87" s="19" t="s">
        <v>94</v>
      </c>
      <c r="J87" s="73">
        <v>40</v>
      </c>
      <c r="K87" s="309">
        <v>35</v>
      </c>
      <c r="L87" s="310"/>
      <c r="M87" s="19">
        <v>0</v>
      </c>
      <c r="N87" s="311">
        <f t="shared" si="6"/>
        <v>0</v>
      </c>
      <c r="O87" s="312"/>
      <c r="P87" s="443" t="s">
        <v>12</v>
      </c>
      <c r="Q87" s="444"/>
      <c r="R87" s="46" t="s">
        <v>13</v>
      </c>
    </row>
    <row r="88" spans="1:18" x14ac:dyDescent="0.25">
      <c r="A88" s="19">
        <v>58</v>
      </c>
      <c r="B88" s="320" t="s">
        <v>70</v>
      </c>
      <c r="C88" s="321"/>
      <c r="D88" s="321"/>
      <c r="E88" s="322"/>
      <c r="F88" s="120">
        <v>4603726586733</v>
      </c>
      <c r="G88" s="140">
        <v>80</v>
      </c>
      <c r="H88" s="140" t="s">
        <v>122</v>
      </c>
      <c r="I88" s="19" t="s">
        <v>94</v>
      </c>
      <c r="J88" s="73">
        <v>40</v>
      </c>
      <c r="K88" s="309">
        <v>35</v>
      </c>
      <c r="L88" s="310"/>
      <c r="M88" s="19">
        <v>0</v>
      </c>
      <c r="N88" s="311">
        <f t="shared" si="6"/>
        <v>0</v>
      </c>
      <c r="O88" s="312"/>
      <c r="P88" s="443" t="s">
        <v>12</v>
      </c>
      <c r="Q88" s="444"/>
      <c r="R88" s="46" t="s">
        <v>13</v>
      </c>
    </row>
    <row r="89" spans="1:18" x14ac:dyDescent="0.25">
      <c r="A89" s="19">
        <v>59</v>
      </c>
      <c r="B89" s="320" t="s">
        <v>73</v>
      </c>
      <c r="C89" s="321"/>
      <c r="D89" s="321"/>
      <c r="E89" s="322"/>
      <c r="F89" s="120">
        <v>4603726586740</v>
      </c>
      <c r="G89" s="140">
        <v>80</v>
      </c>
      <c r="H89" s="140" t="s">
        <v>122</v>
      </c>
      <c r="I89" s="19" t="s">
        <v>94</v>
      </c>
      <c r="J89" s="73">
        <v>40</v>
      </c>
      <c r="K89" s="309">
        <v>35</v>
      </c>
      <c r="L89" s="310"/>
      <c r="M89" s="19">
        <v>0</v>
      </c>
      <c r="N89" s="311">
        <f t="shared" si="6"/>
        <v>0</v>
      </c>
      <c r="O89" s="312"/>
      <c r="P89" s="443" t="s">
        <v>12</v>
      </c>
      <c r="Q89" s="444"/>
      <c r="R89" s="46" t="s">
        <v>13</v>
      </c>
    </row>
    <row r="90" spans="1:18" x14ac:dyDescent="0.25">
      <c r="A90" s="19">
        <v>60</v>
      </c>
      <c r="B90" s="423" t="s">
        <v>74</v>
      </c>
      <c r="C90" s="424"/>
      <c r="D90" s="424"/>
      <c r="E90" s="425"/>
      <c r="F90" s="121">
        <v>4603726586757</v>
      </c>
      <c r="G90" s="140">
        <v>80</v>
      </c>
      <c r="H90" s="140" t="s">
        <v>122</v>
      </c>
      <c r="I90" s="19" t="s">
        <v>94</v>
      </c>
      <c r="J90" s="73">
        <v>40</v>
      </c>
      <c r="K90" s="309">
        <v>35</v>
      </c>
      <c r="L90" s="310"/>
      <c r="M90" s="19">
        <v>0</v>
      </c>
      <c r="N90" s="311">
        <f t="shared" si="6"/>
        <v>0</v>
      </c>
      <c r="O90" s="312"/>
      <c r="P90" s="443" t="s">
        <v>12</v>
      </c>
      <c r="Q90" s="444"/>
      <c r="R90" s="46" t="s">
        <v>13</v>
      </c>
    </row>
    <row r="91" spans="1:18" x14ac:dyDescent="0.25">
      <c r="A91" s="19">
        <v>61</v>
      </c>
      <c r="B91" s="320" t="s">
        <v>75</v>
      </c>
      <c r="C91" s="321"/>
      <c r="D91" s="321"/>
      <c r="E91" s="322"/>
      <c r="F91" s="120">
        <v>4603726586764</v>
      </c>
      <c r="G91" s="140">
        <v>80</v>
      </c>
      <c r="H91" s="140" t="s">
        <v>122</v>
      </c>
      <c r="I91" s="19" t="s">
        <v>94</v>
      </c>
      <c r="J91" s="73">
        <v>40</v>
      </c>
      <c r="K91" s="309">
        <v>35</v>
      </c>
      <c r="L91" s="310"/>
      <c r="M91" s="19">
        <v>0</v>
      </c>
      <c r="N91" s="311">
        <f t="shared" si="6"/>
        <v>0</v>
      </c>
      <c r="O91" s="312"/>
      <c r="P91" s="443" t="s">
        <v>12</v>
      </c>
      <c r="Q91" s="444"/>
      <c r="R91" s="46" t="s">
        <v>13</v>
      </c>
    </row>
    <row r="92" spans="1:18" x14ac:dyDescent="0.25">
      <c r="A92" s="19">
        <v>62</v>
      </c>
      <c r="B92" s="320" t="s">
        <v>76</v>
      </c>
      <c r="C92" s="321"/>
      <c r="D92" s="321"/>
      <c r="E92" s="322"/>
      <c r="F92" s="120">
        <v>4603726586771</v>
      </c>
      <c r="G92" s="140">
        <v>80</v>
      </c>
      <c r="H92" s="140" t="s">
        <v>122</v>
      </c>
      <c r="I92" s="19" t="s">
        <v>94</v>
      </c>
      <c r="J92" s="73">
        <v>40</v>
      </c>
      <c r="K92" s="309">
        <v>35</v>
      </c>
      <c r="L92" s="310"/>
      <c r="M92" s="19">
        <v>0</v>
      </c>
      <c r="N92" s="311">
        <f t="shared" si="6"/>
        <v>0</v>
      </c>
      <c r="O92" s="312"/>
      <c r="P92" s="443" t="s">
        <v>12</v>
      </c>
      <c r="Q92" s="444"/>
      <c r="R92" s="46" t="s">
        <v>13</v>
      </c>
    </row>
    <row r="93" spans="1:18" x14ac:dyDescent="0.25">
      <c r="A93" s="19">
        <v>63</v>
      </c>
      <c r="B93" s="320" t="s">
        <v>77</v>
      </c>
      <c r="C93" s="321"/>
      <c r="D93" s="321"/>
      <c r="E93" s="322"/>
      <c r="F93" s="120">
        <v>4603726586788</v>
      </c>
      <c r="G93" s="140">
        <v>80</v>
      </c>
      <c r="H93" s="140" t="s">
        <v>122</v>
      </c>
      <c r="I93" s="19" t="s">
        <v>94</v>
      </c>
      <c r="J93" s="73">
        <v>40</v>
      </c>
      <c r="K93" s="309">
        <v>35</v>
      </c>
      <c r="L93" s="310"/>
      <c r="M93" s="19">
        <v>0</v>
      </c>
      <c r="N93" s="311">
        <f t="shared" si="6"/>
        <v>0</v>
      </c>
      <c r="O93" s="312"/>
      <c r="P93" s="443" t="s">
        <v>12</v>
      </c>
      <c r="Q93" s="444"/>
      <c r="R93" s="46" t="s">
        <v>13</v>
      </c>
    </row>
    <row r="94" spans="1:18" x14ac:dyDescent="0.25">
      <c r="A94" s="19">
        <v>64</v>
      </c>
      <c r="B94" s="423" t="s">
        <v>78</v>
      </c>
      <c r="C94" s="424"/>
      <c r="D94" s="424"/>
      <c r="E94" s="425"/>
      <c r="F94" s="121">
        <v>4603726586795</v>
      </c>
      <c r="G94" s="140">
        <v>80</v>
      </c>
      <c r="H94" s="140" t="s">
        <v>122</v>
      </c>
      <c r="I94" s="19" t="s">
        <v>94</v>
      </c>
      <c r="J94" s="73">
        <v>40</v>
      </c>
      <c r="K94" s="309">
        <v>35</v>
      </c>
      <c r="L94" s="310"/>
      <c r="M94" s="19">
        <v>0</v>
      </c>
      <c r="N94" s="311">
        <f t="shared" si="6"/>
        <v>0</v>
      </c>
      <c r="O94" s="312"/>
      <c r="P94" s="443" t="s">
        <v>12</v>
      </c>
      <c r="Q94" s="444"/>
      <c r="R94" s="46" t="s">
        <v>13</v>
      </c>
    </row>
    <row r="95" spans="1:18" x14ac:dyDescent="0.25">
      <c r="A95" s="19">
        <v>65</v>
      </c>
      <c r="B95" s="320" t="s">
        <v>79</v>
      </c>
      <c r="C95" s="321"/>
      <c r="D95" s="321"/>
      <c r="E95" s="322"/>
      <c r="F95" s="120">
        <v>4603726586801</v>
      </c>
      <c r="G95" s="140">
        <v>80</v>
      </c>
      <c r="H95" s="140" t="s">
        <v>122</v>
      </c>
      <c r="I95" s="19" t="s">
        <v>94</v>
      </c>
      <c r="J95" s="73">
        <v>40</v>
      </c>
      <c r="K95" s="309">
        <v>35</v>
      </c>
      <c r="L95" s="310"/>
      <c r="M95" s="19">
        <v>0</v>
      </c>
      <c r="N95" s="311">
        <f t="shared" si="6"/>
        <v>0</v>
      </c>
      <c r="O95" s="312"/>
      <c r="P95" s="443" t="s">
        <v>12</v>
      </c>
      <c r="Q95" s="444"/>
      <c r="R95" s="46" t="s">
        <v>13</v>
      </c>
    </row>
    <row r="96" spans="1:18" x14ac:dyDescent="0.25">
      <c r="A96" s="19">
        <v>66</v>
      </c>
      <c r="B96" s="320" t="s">
        <v>80</v>
      </c>
      <c r="C96" s="321"/>
      <c r="D96" s="321"/>
      <c r="E96" s="322"/>
      <c r="F96" s="120">
        <v>4603726586818</v>
      </c>
      <c r="G96" s="140">
        <v>80</v>
      </c>
      <c r="H96" s="140" t="s">
        <v>122</v>
      </c>
      <c r="I96" s="19" t="s">
        <v>94</v>
      </c>
      <c r="J96" s="73">
        <v>40</v>
      </c>
      <c r="K96" s="309">
        <v>35</v>
      </c>
      <c r="L96" s="310"/>
      <c r="M96" s="19">
        <v>0</v>
      </c>
      <c r="N96" s="311">
        <f t="shared" si="6"/>
        <v>0</v>
      </c>
      <c r="O96" s="312"/>
      <c r="P96" s="443" t="s">
        <v>12</v>
      </c>
      <c r="Q96" s="444"/>
      <c r="R96" s="46" t="s">
        <v>13</v>
      </c>
    </row>
    <row r="97" spans="1:18" x14ac:dyDescent="0.25">
      <c r="A97" s="19">
        <v>67</v>
      </c>
      <c r="B97" s="320" t="s">
        <v>81</v>
      </c>
      <c r="C97" s="321"/>
      <c r="D97" s="321"/>
      <c r="E97" s="322"/>
      <c r="F97" s="120">
        <v>4603726586825</v>
      </c>
      <c r="G97" s="140">
        <v>80</v>
      </c>
      <c r="H97" s="140" t="s">
        <v>122</v>
      </c>
      <c r="I97" s="19" t="s">
        <v>94</v>
      </c>
      <c r="J97" s="73">
        <v>40</v>
      </c>
      <c r="K97" s="309">
        <v>35</v>
      </c>
      <c r="L97" s="310"/>
      <c r="M97" s="19">
        <v>0</v>
      </c>
      <c r="N97" s="311">
        <f t="shared" si="6"/>
        <v>0</v>
      </c>
      <c r="O97" s="312"/>
      <c r="P97" s="443" t="s">
        <v>12</v>
      </c>
      <c r="Q97" s="444"/>
      <c r="R97" s="46" t="s">
        <v>13</v>
      </c>
    </row>
    <row r="98" spans="1:18" x14ac:dyDescent="0.25">
      <c r="A98" s="19">
        <v>68</v>
      </c>
      <c r="B98" s="423" t="s">
        <v>82</v>
      </c>
      <c r="C98" s="424"/>
      <c r="D98" s="424"/>
      <c r="E98" s="425"/>
      <c r="F98" s="121">
        <v>4603726586832</v>
      </c>
      <c r="G98" s="140">
        <v>80</v>
      </c>
      <c r="H98" s="140" t="s">
        <v>122</v>
      </c>
      <c r="I98" s="19" t="s">
        <v>94</v>
      </c>
      <c r="J98" s="73">
        <v>40</v>
      </c>
      <c r="K98" s="309">
        <v>35</v>
      </c>
      <c r="L98" s="310"/>
      <c r="M98" s="19">
        <v>0</v>
      </c>
      <c r="N98" s="311">
        <f t="shared" si="6"/>
        <v>0</v>
      </c>
      <c r="O98" s="312"/>
      <c r="P98" s="443" t="s">
        <v>12</v>
      </c>
      <c r="Q98" s="444"/>
      <c r="R98" s="46" t="s">
        <v>13</v>
      </c>
    </row>
    <row r="99" spans="1:18" x14ac:dyDescent="0.25">
      <c r="A99" s="272" t="s">
        <v>114</v>
      </c>
      <c r="B99" s="273"/>
      <c r="C99" s="273"/>
      <c r="D99" s="273"/>
      <c r="E99" s="273"/>
      <c r="F99" s="273"/>
      <c r="G99" s="273"/>
      <c r="H99" s="273"/>
      <c r="I99" s="273"/>
      <c r="J99" s="273"/>
      <c r="K99" s="273"/>
      <c r="L99" s="273"/>
      <c r="M99" s="273"/>
      <c r="N99" s="273"/>
      <c r="O99" s="273"/>
      <c r="P99" s="273"/>
      <c r="Q99" s="273"/>
      <c r="R99" s="274"/>
    </row>
    <row r="100" spans="1:18" x14ac:dyDescent="0.25">
      <c r="A100" s="275"/>
      <c r="B100" s="276"/>
      <c r="C100" s="276"/>
      <c r="D100" s="276"/>
      <c r="E100" s="276"/>
      <c r="F100" s="276"/>
      <c r="G100" s="276"/>
      <c r="H100" s="276"/>
      <c r="I100" s="276"/>
      <c r="J100" s="276"/>
      <c r="K100" s="276"/>
      <c r="L100" s="276"/>
      <c r="M100" s="276"/>
      <c r="N100" s="276"/>
      <c r="O100" s="276"/>
      <c r="P100" s="276"/>
      <c r="Q100" s="276"/>
      <c r="R100" s="277"/>
    </row>
    <row r="101" spans="1:18" x14ac:dyDescent="0.25">
      <c r="A101" s="63">
        <v>69</v>
      </c>
      <c r="B101" s="176" t="s">
        <v>37</v>
      </c>
      <c r="C101" s="177"/>
      <c r="D101" s="177"/>
      <c r="E101" s="178"/>
      <c r="F101" s="115">
        <v>4603726586498</v>
      </c>
      <c r="G101" s="141">
        <v>300</v>
      </c>
      <c r="H101" s="141" t="s">
        <v>122</v>
      </c>
      <c r="I101" s="64" t="s">
        <v>29</v>
      </c>
      <c r="J101" s="181">
        <v>170</v>
      </c>
      <c r="K101" s="182"/>
      <c r="L101" s="183"/>
      <c r="M101" s="74">
        <v>0</v>
      </c>
      <c r="N101" s="184">
        <f t="shared" ref="N101:N111" si="7">PRODUCT(M101,J101)</f>
        <v>0</v>
      </c>
      <c r="O101" s="185"/>
      <c r="P101" s="179" t="s">
        <v>12</v>
      </c>
      <c r="Q101" s="180"/>
      <c r="R101" s="71" t="s">
        <v>13</v>
      </c>
    </row>
    <row r="102" spans="1:18" x14ac:dyDescent="0.25">
      <c r="A102" s="70">
        <v>70</v>
      </c>
      <c r="B102" s="176" t="s">
        <v>40</v>
      </c>
      <c r="C102" s="177"/>
      <c r="D102" s="177"/>
      <c r="E102" s="178"/>
      <c r="F102" s="115">
        <v>4603726586481</v>
      </c>
      <c r="G102" s="141">
        <v>300</v>
      </c>
      <c r="H102" s="141" t="s">
        <v>122</v>
      </c>
      <c r="I102" s="64" t="s">
        <v>29</v>
      </c>
      <c r="J102" s="181">
        <v>170</v>
      </c>
      <c r="K102" s="182"/>
      <c r="L102" s="183"/>
      <c r="M102" s="74">
        <v>0</v>
      </c>
      <c r="N102" s="184">
        <f t="shared" si="7"/>
        <v>0</v>
      </c>
      <c r="O102" s="185"/>
      <c r="P102" s="179" t="s">
        <v>12</v>
      </c>
      <c r="Q102" s="180"/>
      <c r="R102" s="71" t="s">
        <v>13</v>
      </c>
    </row>
    <row r="103" spans="1:18" x14ac:dyDescent="0.25">
      <c r="A103" s="63">
        <v>71</v>
      </c>
      <c r="B103" s="176" t="s">
        <v>39</v>
      </c>
      <c r="C103" s="177"/>
      <c r="D103" s="177"/>
      <c r="E103" s="178"/>
      <c r="F103" s="115">
        <v>4603726586474</v>
      </c>
      <c r="G103" s="141">
        <v>300</v>
      </c>
      <c r="H103" s="141" t="s">
        <v>122</v>
      </c>
      <c r="I103" s="63" t="s">
        <v>29</v>
      </c>
      <c r="J103" s="181">
        <v>170</v>
      </c>
      <c r="K103" s="182"/>
      <c r="L103" s="183"/>
      <c r="M103" s="74">
        <v>0</v>
      </c>
      <c r="N103" s="184">
        <f t="shared" si="7"/>
        <v>0</v>
      </c>
      <c r="O103" s="185"/>
      <c r="P103" s="179" t="s">
        <v>12</v>
      </c>
      <c r="Q103" s="180"/>
      <c r="R103" s="71" t="s">
        <v>13</v>
      </c>
    </row>
    <row r="104" spans="1:18" ht="15" customHeight="1" x14ac:dyDescent="0.25">
      <c r="A104" s="70">
        <v>72</v>
      </c>
      <c r="B104" s="176" t="s">
        <v>38</v>
      </c>
      <c r="C104" s="177"/>
      <c r="D104" s="177"/>
      <c r="E104" s="178"/>
      <c r="F104" s="115">
        <v>4603726586450</v>
      </c>
      <c r="G104" s="141">
        <v>300</v>
      </c>
      <c r="H104" s="141" t="s">
        <v>122</v>
      </c>
      <c r="I104" s="64" t="s">
        <v>29</v>
      </c>
      <c r="J104" s="181">
        <v>170</v>
      </c>
      <c r="K104" s="182"/>
      <c r="L104" s="183"/>
      <c r="M104" s="74">
        <v>0</v>
      </c>
      <c r="N104" s="184">
        <f t="shared" si="7"/>
        <v>0</v>
      </c>
      <c r="O104" s="185"/>
      <c r="P104" s="179" t="s">
        <v>12</v>
      </c>
      <c r="Q104" s="180"/>
      <c r="R104" s="71" t="s">
        <v>13</v>
      </c>
    </row>
    <row r="105" spans="1:18" x14ac:dyDescent="0.25">
      <c r="A105" s="63">
        <v>73</v>
      </c>
      <c r="B105" s="176" t="s">
        <v>42</v>
      </c>
      <c r="C105" s="177"/>
      <c r="D105" s="177"/>
      <c r="E105" s="178"/>
      <c r="F105" s="115">
        <v>4603726586443</v>
      </c>
      <c r="G105" s="141">
        <v>300</v>
      </c>
      <c r="H105" s="141" t="s">
        <v>122</v>
      </c>
      <c r="I105" s="64" t="s">
        <v>29</v>
      </c>
      <c r="J105" s="181">
        <v>170</v>
      </c>
      <c r="K105" s="182"/>
      <c r="L105" s="183"/>
      <c r="M105" s="74">
        <v>0</v>
      </c>
      <c r="N105" s="184">
        <f t="shared" si="7"/>
        <v>0</v>
      </c>
      <c r="O105" s="185"/>
      <c r="P105" s="179" t="s">
        <v>12</v>
      </c>
      <c r="Q105" s="180"/>
      <c r="R105" s="75" t="s">
        <v>13</v>
      </c>
    </row>
    <row r="106" spans="1:18" x14ac:dyDescent="0.25">
      <c r="A106" s="70">
        <v>74</v>
      </c>
      <c r="B106" s="176" t="s">
        <v>46</v>
      </c>
      <c r="C106" s="177"/>
      <c r="D106" s="177"/>
      <c r="E106" s="178"/>
      <c r="F106" s="116">
        <v>4603726586412</v>
      </c>
      <c r="G106" s="141">
        <v>300</v>
      </c>
      <c r="H106" s="147" t="s">
        <v>122</v>
      </c>
      <c r="I106" s="63" t="s">
        <v>29</v>
      </c>
      <c r="J106" s="181">
        <v>170</v>
      </c>
      <c r="K106" s="182"/>
      <c r="L106" s="183"/>
      <c r="M106" s="74">
        <v>0</v>
      </c>
      <c r="N106" s="184">
        <f t="shared" si="7"/>
        <v>0</v>
      </c>
      <c r="O106" s="185"/>
      <c r="P106" s="179" t="s">
        <v>12</v>
      </c>
      <c r="Q106" s="180"/>
      <c r="R106" s="66" t="s">
        <v>13</v>
      </c>
    </row>
    <row r="107" spans="1:18" x14ac:dyDescent="0.25">
      <c r="A107" s="63">
        <v>75</v>
      </c>
      <c r="B107" s="176" t="s">
        <v>45</v>
      </c>
      <c r="C107" s="177"/>
      <c r="D107" s="177"/>
      <c r="E107" s="178"/>
      <c r="F107" s="117">
        <v>4603726586436</v>
      </c>
      <c r="G107" s="141">
        <v>300</v>
      </c>
      <c r="H107" s="144" t="s">
        <v>122</v>
      </c>
      <c r="I107" s="70" t="s">
        <v>29</v>
      </c>
      <c r="J107" s="181">
        <v>170</v>
      </c>
      <c r="K107" s="182"/>
      <c r="L107" s="183"/>
      <c r="M107" s="74">
        <v>0</v>
      </c>
      <c r="N107" s="184">
        <f t="shared" si="7"/>
        <v>0</v>
      </c>
      <c r="O107" s="185"/>
      <c r="P107" s="179" t="s">
        <v>12</v>
      </c>
      <c r="Q107" s="180"/>
      <c r="R107" s="75" t="s">
        <v>13</v>
      </c>
    </row>
    <row r="108" spans="1:18" x14ac:dyDescent="0.25">
      <c r="A108" s="70">
        <v>76</v>
      </c>
      <c r="B108" s="176" t="s">
        <v>43</v>
      </c>
      <c r="C108" s="177"/>
      <c r="D108" s="177"/>
      <c r="E108" s="178"/>
      <c r="F108" s="115">
        <v>4603726586467</v>
      </c>
      <c r="G108" s="141">
        <v>300</v>
      </c>
      <c r="H108" s="141" t="s">
        <v>122</v>
      </c>
      <c r="I108" s="64" t="s">
        <v>29</v>
      </c>
      <c r="J108" s="181">
        <v>170</v>
      </c>
      <c r="K108" s="182"/>
      <c r="L108" s="183"/>
      <c r="M108" s="74">
        <v>0</v>
      </c>
      <c r="N108" s="184">
        <f t="shared" si="7"/>
        <v>0</v>
      </c>
      <c r="O108" s="185"/>
      <c r="P108" s="179" t="s">
        <v>12</v>
      </c>
      <c r="Q108" s="180"/>
      <c r="R108" s="76" t="s">
        <v>13</v>
      </c>
    </row>
    <row r="109" spans="1:18" x14ac:dyDescent="0.25">
      <c r="A109" s="63">
        <v>77</v>
      </c>
      <c r="B109" s="176" t="s">
        <v>41</v>
      </c>
      <c r="C109" s="177"/>
      <c r="D109" s="177"/>
      <c r="E109" s="178"/>
      <c r="F109" s="115">
        <v>4603726586511</v>
      </c>
      <c r="G109" s="141">
        <v>300</v>
      </c>
      <c r="H109" s="141" t="s">
        <v>122</v>
      </c>
      <c r="I109" s="64" t="s">
        <v>29</v>
      </c>
      <c r="J109" s="181">
        <v>170</v>
      </c>
      <c r="K109" s="182"/>
      <c r="L109" s="182"/>
      <c r="M109" s="63">
        <v>0</v>
      </c>
      <c r="N109" s="184">
        <f t="shared" si="7"/>
        <v>0</v>
      </c>
      <c r="O109" s="185"/>
      <c r="P109" s="179" t="s">
        <v>12</v>
      </c>
      <c r="Q109" s="180"/>
      <c r="R109" s="66" t="s">
        <v>13</v>
      </c>
    </row>
    <row r="110" spans="1:18" x14ac:dyDescent="0.25">
      <c r="A110" s="70">
        <v>78</v>
      </c>
      <c r="B110" s="176" t="s">
        <v>36</v>
      </c>
      <c r="C110" s="177"/>
      <c r="D110" s="177"/>
      <c r="E110" s="178"/>
      <c r="F110" s="115">
        <v>4603726586429</v>
      </c>
      <c r="G110" s="141">
        <v>300</v>
      </c>
      <c r="H110" s="141" t="s">
        <v>122</v>
      </c>
      <c r="I110" s="64" t="s">
        <v>29</v>
      </c>
      <c r="J110" s="238">
        <v>170</v>
      </c>
      <c r="K110" s="239"/>
      <c r="L110" s="240"/>
      <c r="M110" s="74">
        <v>0</v>
      </c>
      <c r="N110" s="184">
        <f t="shared" si="7"/>
        <v>0</v>
      </c>
      <c r="O110" s="185"/>
      <c r="P110" s="179" t="s">
        <v>12</v>
      </c>
      <c r="Q110" s="180"/>
      <c r="R110" s="77" t="s">
        <v>13</v>
      </c>
    </row>
    <row r="111" spans="1:18" x14ac:dyDescent="0.25">
      <c r="A111" s="63">
        <v>79</v>
      </c>
      <c r="B111" s="235" t="s">
        <v>44</v>
      </c>
      <c r="C111" s="236"/>
      <c r="D111" s="236"/>
      <c r="E111" s="237"/>
      <c r="F111" s="118">
        <v>4603726586504</v>
      </c>
      <c r="G111" s="142">
        <v>300</v>
      </c>
      <c r="H111" s="142" t="s">
        <v>122</v>
      </c>
      <c r="I111" s="63" t="s">
        <v>29</v>
      </c>
      <c r="J111" s="238">
        <v>170</v>
      </c>
      <c r="K111" s="239"/>
      <c r="L111" s="240"/>
      <c r="M111" s="63">
        <v>0</v>
      </c>
      <c r="N111" s="184">
        <f t="shared" si="7"/>
        <v>0</v>
      </c>
      <c r="O111" s="185"/>
      <c r="P111" s="428" t="s">
        <v>12</v>
      </c>
      <c r="Q111" s="180"/>
      <c r="R111" s="77" t="s">
        <v>13</v>
      </c>
    </row>
    <row r="112" spans="1:18" x14ac:dyDescent="0.25">
      <c r="A112" s="369" t="s">
        <v>49</v>
      </c>
      <c r="B112" s="370"/>
      <c r="C112" s="370"/>
      <c r="D112" s="370"/>
      <c r="E112" s="370"/>
      <c r="F112" s="370"/>
      <c r="G112" s="370"/>
      <c r="H112" s="370"/>
      <c r="I112" s="370"/>
      <c r="J112" s="370"/>
      <c r="K112" s="370"/>
      <c r="L112" s="370"/>
      <c r="M112" s="370"/>
      <c r="N112" s="370"/>
      <c r="O112" s="370"/>
      <c r="P112" s="370"/>
      <c r="Q112" s="370"/>
      <c r="R112" s="371"/>
    </row>
    <row r="113" spans="1:18" x14ac:dyDescent="0.25">
      <c r="A113" s="372"/>
      <c r="B113" s="373"/>
      <c r="C113" s="373"/>
      <c r="D113" s="373"/>
      <c r="E113" s="373"/>
      <c r="F113" s="373"/>
      <c r="G113" s="373"/>
      <c r="H113" s="373"/>
      <c r="I113" s="373"/>
      <c r="J113" s="373"/>
      <c r="K113" s="373"/>
      <c r="L113" s="373"/>
      <c r="M113" s="373"/>
      <c r="N113" s="373"/>
      <c r="O113" s="373"/>
      <c r="P113" s="373"/>
      <c r="Q113" s="373"/>
      <c r="R113" s="374"/>
    </row>
    <row r="114" spans="1:18" ht="15" customHeight="1" x14ac:dyDescent="0.25">
      <c r="A114" s="32">
        <v>80</v>
      </c>
      <c r="B114" s="375" t="s">
        <v>30</v>
      </c>
      <c r="C114" s="376"/>
      <c r="D114" s="376"/>
      <c r="E114" s="377"/>
      <c r="F114" s="112">
        <v>4603726586528</v>
      </c>
      <c r="G114" s="143">
        <v>150</v>
      </c>
      <c r="H114" s="143" t="s">
        <v>122</v>
      </c>
      <c r="I114" s="33" t="s">
        <v>34</v>
      </c>
      <c r="J114" s="384">
        <v>70</v>
      </c>
      <c r="K114" s="171"/>
      <c r="L114" s="172"/>
      <c r="M114" s="35">
        <v>0</v>
      </c>
      <c r="N114" s="389">
        <f>PRODUCT(M114,J114)</f>
        <v>0</v>
      </c>
      <c r="O114" s="340"/>
      <c r="P114" s="457" t="s">
        <v>12</v>
      </c>
      <c r="Q114" s="175"/>
      <c r="R114" s="49" t="s">
        <v>13</v>
      </c>
    </row>
    <row r="115" spans="1:18" x14ac:dyDescent="0.25">
      <c r="A115" s="32">
        <v>81</v>
      </c>
      <c r="B115" s="378" t="s">
        <v>31</v>
      </c>
      <c r="C115" s="379"/>
      <c r="D115" s="379"/>
      <c r="E115" s="380"/>
      <c r="F115" s="112">
        <v>4603726586542</v>
      </c>
      <c r="G115" s="143">
        <v>150</v>
      </c>
      <c r="H115" s="143" t="s">
        <v>122</v>
      </c>
      <c r="I115" s="33" t="s">
        <v>34</v>
      </c>
      <c r="J115" s="384">
        <v>70</v>
      </c>
      <c r="K115" s="171"/>
      <c r="L115" s="172"/>
      <c r="M115" s="35">
        <v>0</v>
      </c>
      <c r="N115" s="390">
        <f>PRODUCT(M115,J115)</f>
        <v>0</v>
      </c>
      <c r="O115" s="391"/>
      <c r="P115" s="457" t="s">
        <v>12</v>
      </c>
      <c r="Q115" s="175"/>
      <c r="R115" s="48" t="s">
        <v>13</v>
      </c>
    </row>
    <row r="116" spans="1:18" x14ac:dyDescent="0.25">
      <c r="A116" s="32">
        <v>82</v>
      </c>
      <c r="B116" s="378" t="s">
        <v>32</v>
      </c>
      <c r="C116" s="379"/>
      <c r="D116" s="379"/>
      <c r="E116" s="380"/>
      <c r="F116" s="113">
        <v>4603726586535</v>
      </c>
      <c r="G116" s="143">
        <v>150</v>
      </c>
      <c r="H116" s="148" t="s">
        <v>122</v>
      </c>
      <c r="I116" s="34" t="s">
        <v>34</v>
      </c>
      <c r="J116" s="385">
        <v>70</v>
      </c>
      <c r="K116" s="168"/>
      <c r="L116" s="169"/>
      <c r="M116" s="34">
        <v>0</v>
      </c>
      <c r="N116" s="390">
        <f>PRODUCT(M116,J116)</f>
        <v>0</v>
      </c>
      <c r="O116" s="391"/>
      <c r="P116" s="458" t="s">
        <v>12</v>
      </c>
      <c r="Q116" s="173"/>
      <c r="R116" s="47" t="s">
        <v>13</v>
      </c>
    </row>
    <row r="117" spans="1:18" x14ac:dyDescent="0.25">
      <c r="A117" s="32">
        <v>83</v>
      </c>
      <c r="B117" s="381" t="s">
        <v>33</v>
      </c>
      <c r="C117" s="382"/>
      <c r="D117" s="382"/>
      <c r="E117" s="383"/>
      <c r="F117" s="114">
        <v>4603726586559</v>
      </c>
      <c r="G117" s="143">
        <v>150</v>
      </c>
      <c r="H117" s="145" t="s">
        <v>122</v>
      </c>
      <c r="I117" s="56" t="s">
        <v>34</v>
      </c>
      <c r="J117" s="386">
        <v>70</v>
      </c>
      <c r="K117" s="387"/>
      <c r="L117" s="388"/>
      <c r="M117" s="52">
        <v>0</v>
      </c>
      <c r="N117" s="455">
        <f>PRODUCT(M117,J117)</f>
        <v>0</v>
      </c>
      <c r="O117" s="456"/>
      <c r="P117" s="427" t="s">
        <v>12</v>
      </c>
      <c r="Q117" s="341"/>
      <c r="R117" s="49" t="s">
        <v>13</v>
      </c>
    </row>
    <row r="118" spans="1:18" x14ac:dyDescent="0.25">
      <c r="A118" s="415" t="s">
        <v>113</v>
      </c>
      <c r="B118" s="416"/>
      <c r="C118" s="416"/>
      <c r="D118" s="416"/>
      <c r="E118" s="416"/>
      <c r="F118" s="416"/>
      <c r="G118" s="416"/>
      <c r="H118" s="416"/>
      <c r="I118" s="416"/>
      <c r="J118" s="416"/>
      <c r="K118" s="416"/>
      <c r="L118" s="416"/>
      <c r="M118" s="416"/>
      <c r="N118" s="416"/>
      <c r="O118" s="416"/>
      <c r="P118" s="416"/>
      <c r="Q118" s="416"/>
      <c r="R118" s="417"/>
    </row>
    <row r="119" spans="1:18" s="69" customFormat="1" x14ac:dyDescent="0.25">
      <c r="A119" s="418"/>
      <c r="B119" s="419"/>
      <c r="C119" s="419"/>
      <c r="D119" s="419"/>
      <c r="E119" s="419"/>
      <c r="F119" s="419"/>
      <c r="G119" s="419"/>
      <c r="H119" s="419"/>
      <c r="I119" s="419"/>
      <c r="J119" s="419"/>
      <c r="K119" s="419"/>
      <c r="L119" s="419"/>
      <c r="M119" s="419"/>
      <c r="N119" s="419"/>
      <c r="O119" s="419"/>
      <c r="P119" s="419"/>
      <c r="Q119" s="419"/>
      <c r="R119" s="420"/>
    </row>
    <row r="120" spans="1:18" s="69" customFormat="1" x14ac:dyDescent="0.25">
      <c r="A120" s="93">
        <v>84</v>
      </c>
      <c r="B120" s="161" t="s">
        <v>111</v>
      </c>
      <c r="C120" s="162"/>
      <c r="D120" s="162"/>
      <c r="E120" s="163"/>
      <c r="F120" s="108">
        <v>4603726586894</v>
      </c>
      <c r="G120" s="150">
        <v>250</v>
      </c>
      <c r="H120" s="108" t="s">
        <v>122</v>
      </c>
      <c r="I120" s="93" t="s">
        <v>116</v>
      </c>
      <c r="J120" s="167">
        <v>120</v>
      </c>
      <c r="K120" s="168"/>
      <c r="L120" s="169"/>
      <c r="M120" s="93">
        <v>0</v>
      </c>
      <c r="N120" s="159">
        <f>PRODUCT(J120,M120)</f>
        <v>0</v>
      </c>
      <c r="O120" s="160"/>
      <c r="P120" s="421" t="s">
        <v>12</v>
      </c>
      <c r="Q120" s="422"/>
      <c r="R120" s="95" t="s">
        <v>13</v>
      </c>
    </row>
    <row r="121" spans="1:18" s="69" customFormat="1" x14ac:dyDescent="0.25">
      <c r="A121" s="94">
        <v>85</v>
      </c>
      <c r="B121" s="161" t="s">
        <v>31</v>
      </c>
      <c r="C121" s="162"/>
      <c r="D121" s="162"/>
      <c r="E121" s="163"/>
      <c r="F121" s="109">
        <v>4603726586900</v>
      </c>
      <c r="G121" s="151">
        <v>250</v>
      </c>
      <c r="H121" s="109" t="s">
        <v>122</v>
      </c>
      <c r="I121" s="94" t="s">
        <v>116</v>
      </c>
      <c r="J121" s="167">
        <v>120</v>
      </c>
      <c r="K121" s="168"/>
      <c r="L121" s="169"/>
      <c r="M121" s="94">
        <v>0</v>
      </c>
      <c r="N121" s="159">
        <f>PRODUCT(J121,M121)</f>
        <v>0</v>
      </c>
      <c r="O121" s="173"/>
      <c r="P121" s="421" t="s">
        <v>12</v>
      </c>
      <c r="Q121" s="422"/>
      <c r="R121" s="95" t="s">
        <v>13</v>
      </c>
    </row>
    <row r="122" spans="1:18" x14ac:dyDescent="0.25">
      <c r="A122" s="96">
        <v>86</v>
      </c>
      <c r="B122" s="164" t="s">
        <v>33</v>
      </c>
      <c r="C122" s="165"/>
      <c r="D122" s="165"/>
      <c r="E122" s="166"/>
      <c r="F122" s="110">
        <v>4603726586917</v>
      </c>
      <c r="G122" s="152">
        <v>250</v>
      </c>
      <c r="H122" s="110" t="s">
        <v>122</v>
      </c>
      <c r="I122" s="96" t="s">
        <v>116</v>
      </c>
      <c r="J122" s="170">
        <v>120</v>
      </c>
      <c r="K122" s="171"/>
      <c r="L122" s="172"/>
      <c r="M122" s="96">
        <v>0</v>
      </c>
      <c r="N122" s="174">
        <f>PRODUCT(J122,M122)</f>
        <v>0</v>
      </c>
      <c r="O122" s="175"/>
      <c r="P122" s="157" t="s">
        <v>12</v>
      </c>
      <c r="Q122" s="158"/>
      <c r="R122" s="97" t="s">
        <v>13</v>
      </c>
    </row>
    <row r="123" spans="1:18" x14ac:dyDescent="0.25">
      <c r="A123" s="453" t="s">
        <v>96</v>
      </c>
      <c r="B123" s="454"/>
      <c r="C123" s="454"/>
      <c r="D123" s="454"/>
      <c r="E123" s="454"/>
      <c r="F123" s="454"/>
      <c r="G123" s="454"/>
      <c r="H123" s="454"/>
      <c r="I123" s="454"/>
      <c r="J123" s="454"/>
      <c r="K123" s="454"/>
      <c r="L123" s="454"/>
      <c r="M123" s="454"/>
      <c r="N123" s="454"/>
      <c r="O123" s="454"/>
      <c r="P123" s="454"/>
      <c r="Q123" s="454"/>
      <c r="R123" s="175"/>
    </row>
    <row r="124" spans="1:18" ht="15" customHeight="1" x14ac:dyDescent="0.25">
      <c r="A124" s="337"/>
      <c r="B124" s="337"/>
      <c r="C124" s="337"/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337"/>
      <c r="P124" s="337"/>
      <c r="Q124" s="337"/>
      <c r="R124" s="338"/>
    </row>
    <row r="125" spans="1:18" x14ac:dyDescent="0.25">
      <c r="A125" s="190" t="s">
        <v>7</v>
      </c>
      <c r="B125" s="192" t="s">
        <v>6</v>
      </c>
      <c r="C125" s="193"/>
      <c r="D125" s="193"/>
      <c r="E125" s="194"/>
      <c r="F125" s="198" t="s">
        <v>117</v>
      </c>
      <c r="G125" s="198" t="s">
        <v>120</v>
      </c>
      <c r="H125" s="198" t="s">
        <v>121</v>
      </c>
      <c r="I125" s="198" t="s">
        <v>5</v>
      </c>
      <c r="J125" s="199" t="s">
        <v>4</v>
      </c>
      <c r="K125" s="200"/>
      <c r="L125" s="201"/>
      <c r="M125" s="198" t="s">
        <v>3</v>
      </c>
      <c r="N125" s="192" t="s">
        <v>2</v>
      </c>
      <c r="O125" s="194"/>
      <c r="P125" s="192" t="s">
        <v>1</v>
      </c>
      <c r="Q125" s="194"/>
      <c r="R125" s="198" t="s">
        <v>0</v>
      </c>
    </row>
    <row r="126" spans="1:18" ht="30" x14ac:dyDescent="0.25">
      <c r="A126" s="191"/>
      <c r="B126" s="195"/>
      <c r="C126" s="196"/>
      <c r="D126" s="196"/>
      <c r="E126" s="197"/>
      <c r="F126" s="344"/>
      <c r="G126" s="344"/>
      <c r="H126" s="344"/>
      <c r="I126" s="191"/>
      <c r="J126" s="83" t="s">
        <v>123</v>
      </c>
      <c r="K126" s="199" t="s">
        <v>102</v>
      </c>
      <c r="L126" s="201"/>
      <c r="M126" s="191"/>
      <c r="N126" s="195"/>
      <c r="O126" s="197"/>
      <c r="P126" s="195"/>
      <c r="Q126" s="197"/>
      <c r="R126" s="191"/>
    </row>
    <row r="127" spans="1:18" ht="15" customHeight="1" x14ac:dyDescent="0.25">
      <c r="A127" s="84">
        <v>87</v>
      </c>
      <c r="B127" s="213" t="s">
        <v>99</v>
      </c>
      <c r="C127" s="214"/>
      <c r="D127" s="214"/>
      <c r="E127" s="215"/>
      <c r="F127" s="111">
        <v>4603726586849</v>
      </c>
      <c r="G127" s="106">
        <v>150</v>
      </c>
      <c r="H127" s="106" t="s">
        <v>122</v>
      </c>
      <c r="I127" s="85" t="s">
        <v>98</v>
      </c>
      <c r="J127" s="86">
        <v>80</v>
      </c>
      <c r="K127" s="212">
        <v>70</v>
      </c>
      <c r="L127" s="201"/>
      <c r="M127" s="85">
        <v>0</v>
      </c>
      <c r="N127" s="186">
        <f>IF(M127&lt;16,J127*M127,K127*M127)</f>
        <v>0</v>
      </c>
      <c r="O127" s="187"/>
      <c r="P127" s="210" t="s">
        <v>12</v>
      </c>
      <c r="Q127" s="211"/>
      <c r="R127" s="90" t="str">
        <f>HYPERLINK("https://chaikavkaza.ru/?show=shop_item&amp;id=6601&amp;title=%D0%A4%D0%B5%D0%B9%D1%85%D0%BE%D0%B0","&gt;&gt;")</f>
        <v>&gt;&gt;</v>
      </c>
    </row>
    <row r="128" spans="1:18" ht="15" customHeight="1" x14ac:dyDescent="0.25">
      <c r="A128" s="88">
        <v>88</v>
      </c>
      <c r="B128" s="218" t="s">
        <v>100</v>
      </c>
      <c r="C128" s="219"/>
      <c r="D128" s="219"/>
      <c r="E128" s="220"/>
      <c r="F128" s="111">
        <v>4603726586870</v>
      </c>
      <c r="G128" s="106">
        <v>160</v>
      </c>
      <c r="H128" s="106" t="s">
        <v>122</v>
      </c>
      <c r="I128" s="87" t="s">
        <v>98</v>
      </c>
      <c r="J128" s="86">
        <v>90</v>
      </c>
      <c r="K128" s="212">
        <v>80</v>
      </c>
      <c r="L128" s="221"/>
      <c r="M128" s="87">
        <v>0</v>
      </c>
      <c r="N128" s="186">
        <f>IF(M128&lt;16,J128*M128,K128*M128)</f>
        <v>0</v>
      </c>
      <c r="O128" s="187"/>
      <c r="P128" s="199" t="s">
        <v>12</v>
      </c>
      <c r="Q128" s="201"/>
      <c r="R128" s="89" t="str">
        <f>HYPERLINK("https://chaikavkaza.ru/?show=shop_item&amp;id=6604&amp;title=%D0%9C%D0%B0%D0%BD%D0%B4%D0%B0%D1%80%D0%B8%D0%BD","&gt;&gt;")</f>
        <v>&gt;&gt;</v>
      </c>
    </row>
    <row r="129" spans="1:18" ht="15" customHeight="1" x14ac:dyDescent="0.25">
      <c r="A129" s="88">
        <v>89</v>
      </c>
      <c r="B129" s="218" t="s">
        <v>101</v>
      </c>
      <c r="C129" s="219"/>
      <c r="D129" s="219"/>
      <c r="E129" s="220"/>
      <c r="F129" s="111">
        <v>4603726586887</v>
      </c>
      <c r="G129" s="106">
        <v>180</v>
      </c>
      <c r="H129" s="106" t="s">
        <v>122</v>
      </c>
      <c r="I129" s="87" t="s">
        <v>98</v>
      </c>
      <c r="J129" s="86">
        <v>100</v>
      </c>
      <c r="K129" s="212">
        <v>90</v>
      </c>
      <c r="L129" s="221"/>
      <c r="M129" s="87">
        <v>0</v>
      </c>
      <c r="N129" s="186">
        <f>IF(M129&lt;16,J129*M129,K129*M129)</f>
        <v>0</v>
      </c>
      <c r="O129" s="187"/>
      <c r="P129" s="199" t="s">
        <v>12</v>
      </c>
      <c r="Q129" s="201"/>
      <c r="R129" s="89" t="str">
        <f>HYPERLINK("https://chaikavkaza.ru/?show=shop_item&amp;id=6605&amp;title=%D0%9A%D0%B8%D0%B2%D0%B8%20%D0%BD%D0%B0%20%D0%BC%D0%B5%D0%B4%D1%83","&gt;&gt;")</f>
        <v>&gt;&gt;</v>
      </c>
    </row>
    <row r="130" spans="1:18" ht="15" customHeight="1" x14ac:dyDescent="0.25">
      <c r="A130" s="88">
        <v>90</v>
      </c>
      <c r="B130" s="218" t="s">
        <v>106</v>
      </c>
      <c r="C130" s="219"/>
      <c r="D130" s="219"/>
      <c r="E130" s="220"/>
      <c r="F130" s="111">
        <v>4603726586863</v>
      </c>
      <c r="G130" s="106">
        <v>160</v>
      </c>
      <c r="H130" s="106" t="s">
        <v>122</v>
      </c>
      <c r="I130" s="87" t="s">
        <v>98</v>
      </c>
      <c r="J130" s="86">
        <v>90</v>
      </c>
      <c r="K130" s="212">
        <v>80</v>
      </c>
      <c r="L130" s="221"/>
      <c r="M130" s="87">
        <v>0</v>
      </c>
      <c r="N130" s="186">
        <f>IF(M130&lt;16,J130*M130,K130*M130)</f>
        <v>0</v>
      </c>
      <c r="O130" s="187"/>
      <c r="P130" s="199" t="s">
        <v>12</v>
      </c>
      <c r="Q130" s="201"/>
      <c r="R130" s="89" t="str">
        <f>HYPERLINK("https://chaikavkaza.ru/?show=shop_item&amp;id=6603&amp;title=%D0%A6%D0%B8%D1%82%D1%80%D1%83%D1%81%D0%BE%D0%B2%D1%8B%D0%B9%20%D0%BC%D0%B8%D0%BA%D1%81%20%D1%81%20%D0%B8%D0%BC%D0%B1%D0%B8%D1%80%D1%91%D0%BC","&gt;&gt;")</f>
        <v>&gt;&gt;</v>
      </c>
    </row>
    <row r="131" spans="1:18" ht="17.25" customHeight="1" x14ac:dyDescent="0.25">
      <c r="A131" s="392" t="s">
        <v>104</v>
      </c>
      <c r="B131" s="393"/>
      <c r="C131" s="393"/>
      <c r="D131" s="393"/>
      <c r="E131" s="393"/>
      <c r="F131" s="393"/>
      <c r="G131" s="393"/>
      <c r="H131" s="393"/>
      <c r="I131" s="393"/>
      <c r="J131" s="393"/>
      <c r="K131" s="393"/>
      <c r="L131" s="393"/>
      <c r="M131" s="393"/>
      <c r="N131" s="393"/>
      <c r="O131" s="393"/>
      <c r="P131" s="393"/>
      <c r="Q131" s="393"/>
      <c r="R131" s="393"/>
    </row>
    <row r="132" spans="1:18" ht="15.75" customHeight="1" x14ac:dyDescent="0.25">
      <c r="A132" s="393"/>
      <c r="B132" s="393"/>
      <c r="C132" s="393"/>
      <c r="D132" s="393"/>
      <c r="E132" s="393"/>
      <c r="F132" s="393"/>
      <c r="G132" s="393"/>
      <c r="H132" s="393"/>
      <c r="I132" s="393"/>
      <c r="J132" s="393"/>
      <c r="K132" s="393"/>
      <c r="L132" s="393"/>
      <c r="M132" s="393"/>
      <c r="N132" s="393"/>
      <c r="O132" s="393"/>
      <c r="P132" s="393"/>
      <c r="Q132" s="393"/>
      <c r="R132" s="393"/>
    </row>
    <row r="133" spans="1:18" ht="15.75" customHeight="1" x14ac:dyDescent="0.25">
      <c r="A133" s="91">
        <v>91</v>
      </c>
      <c r="B133" s="202" t="s">
        <v>110</v>
      </c>
      <c r="C133" s="203"/>
      <c r="D133" s="203"/>
      <c r="E133" s="204"/>
      <c r="F133" s="103"/>
      <c r="G133" s="103"/>
      <c r="H133" s="103"/>
      <c r="I133" s="91" t="s">
        <v>108</v>
      </c>
      <c r="J133" s="205">
        <v>35</v>
      </c>
      <c r="K133" s="206"/>
      <c r="L133" s="207"/>
      <c r="M133" s="91">
        <v>0</v>
      </c>
      <c r="N133" s="208">
        <f>PRODUCT(J133,M133)</f>
        <v>0</v>
      </c>
      <c r="O133" s="209"/>
      <c r="P133" s="188" t="s">
        <v>12</v>
      </c>
      <c r="Q133" s="189"/>
      <c r="R133" s="68" t="s">
        <v>13</v>
      </c>
    </row>
    <row r="134" spans="1:18" ht="15" customHeight="1" x14ac:dyDescent="0.25">
      <c r="A134" s="91">
        <v>92</v>
      </c>
      <c r="B134" s="202" t="s">
        <v>105</v>
      </c>
      <c r="C134" s="203"/>
      <c r="D134" s="203"/>
      <c r="E134" s="204"/>
      <c r="F134" s="103"/>
      <c r="G134" s="103"/>
      <c r="H134" s="103"/>
      <c r="I134" s="91" t="s">
        <v>109</v>
      </c>
      <c r="J134" s="394">
        <v>4</v>
      </c>
      <c r="K134" s="395"/>
      <c r="L134" s="396"/>
      <c r="M134" s="91">
        <v>0</v>
      </c>
      <c r="N134" s="397">
        <f>PRODUCT(M134,J134)</f>
        <v>0</v>
      </c>
      <c r="O134" s="397"/>
      <c r="P134" s="398" t="s">
        <v>12</v>
      </c>
      <c r="Q134" s="398"/>
      <c r="R134" s="68" t="s">
        <v>13</v>
      </c>
    </row>
    <row r="135" spans="1:18" ht="15" customHeight="1" x14ac:dyDescent="0.25">
      <c r="A135" s="57"/>
      <c r="B135" s="58"/>
      <c r="C135" s="58"/>
      <c r="D135" s="58"/>
      <c r="E135" s="58"/>
      <c r="F135" s="58"/>
      <c r="G135" s="58"/>
      <c r="H135" s="58"/>
      <c r="I135" s="59"/>
      <c r="J135" s="60"/>
      <c r="K135" s="60"/>
      <c r="L135" s="60"/>
      <c r="M135" s="222" t="s">
        <v>58</v>
      </c>
      <c r="N135" s="223"/>
      <c r="O135" s="223"/>
      <c r="P135" s="229">
        <f>SUM(M15:M20,M23:M25,M28:M32,M35:M58,M61:M64)</f>
        <v>0</v>
      </c>
      <c r="Q135" s="229"/>
      <c r="R135" s="229"/>
    </row>
    <row r="136" spans="1:18" ht="15" customHeight="1" x14ac:dyDescent="0.25">
      <c r="A136" s="61"/>
      <c r="B136" s="53"/>
      <c r="C136" s="53"/>
      <c r="D136" s="53"/>
      <c r="E136" s="53"/>
      <c r="F136" s="53"/>
      <c r="G136" s="53"/>
      <c r="H136" s="53"/>
      <c r="I136" s="54"/>
      <c r="J136" s="55"/>
      <c r="K136" s="55"/>
      <c r="L136" s="55"/>
      <c r="M136" s="224" t="s">
        <v>59</v>
      </c>
      <c r="N136" s="225"/>
      <c r="O136" s="226"/>
      <c r="P136" s="216">
        <f>SUM(M69:M76)</f>
        <v>0</v>
      </c>
      <c r="Q136" s="227"/>
      <c r="R136" s="228"/>
    </row>
    <row r="137" spans="1:18" ht="15" customHeight="1" x14ac:dyDescent="0.25">
      <c r="A137" s="61"/>
      <c r="B137" s="53"/>
      <c r="C137" s="53"/>
      <c r="D137" s="53"/>
      <c r="E137" s="53"/>
      <c r="F137" s="53"/>
      <c r="G137" s="53"/>
      <c r="H137" s="53"/>
      <c r="I137" s="54"/>
      <c r="J137" s="55"/>
      <c r="K137" s="55"/>
      <c r="L137" s="55"/>
      <c r="M137" s="230" t="s">
        <v>95</v>
      </c>
      <c r="N137" s="231"/>
      <c r="O137" s="232"/>
      <c r="P137" s="230">
        <f>SUM(M81:M98)</f>
        <v>0</v>
      </c>
      <c r="Q137" s="231"/>
      <c r="R137" s="232"/>
    </row>
    <row r="138" spans="1:18" x14ac:dyDescent="0.25">
      <c r="A138" s="61"/>
      <c r="B138" s="53"/>
      <c r="C138" s="53"/>
      <c r="D138" s="53"/>
      <c r="E138" s="53"/>
      <c r="F138" s="53"/>
      <c r="G138" s="53"/>
      <c r="H138" s="53"/>
      <c r="I138" s="54"/>
      <c r="J138" s="55"/>
      <c r="K138" s="55"/>
      <c r="L138" s="55"/>
      <c r="M138" s="222" t="s">
        <v>60</v>
      </c>
      <c r="N138" s="223"/>
      <c r="O138" s="223"/>
      <c r="P138" s="229">
        <f>SUM(M101:M111)</f>
        <v>0</v>
      </c>
      <c r="Q138" s="229"/>
      <c r="R138" s="229"/>
    </row>
    <row r="139" spans="1:18" x14ac:dyDescent="0.25">
      <c r="A139" s="61"/>
      <c r="B139" s="53"/>
      <c r="C139" s="53"/>
      <c r="D139" s="53"/>
      <c r="E139" s="53"/>
      <c r="F139" s="53"/>
      <c r="G139" s="53"/>
      <c r="H139" s="53"/>
      <c r="I139" s="54"/>
      <c r="J139" s="55"/>
      <c r="K139" s="55"/>
      <c r="L139" s="55"/>
      <c r="M139" s="222" t="s">
        <v>61</v>
      </c>
      <c r="N139" s="223"/>
      <c r="O139" s="223"/>
      <c r="P139" s="229">
        <f>SUM(M114:M117)</f>
        <v>0</v>
      </c>
      <c r="Q139" s="229"/>
      <c r="R139" s="229"/>
    </row>
    <row r="140" spans="1:18" x14ac:dyDescent="0.25">
      <c r="A140" s="92"/>
      <c r="B140" s="53"/>
      <c r="C140" s="53"/>
      <c r="D140" s="53"/>
      <c r="E140" s="53"/>
      <c r="F140" s="53"/>
      <c r="G140" s="53"/>
      <c r="H140" s="53"/>
      <c r="I140" s="54"/>
      <c r="J140" s="55"/>
      <c r="K140" s="55"/>
      <c r="L140" s="55"/>
      <c r="M140" s="224" t="s">
        <v>112</v>
      </c>
      <c r="N140" s="233"/>
      <c r="O140" s="234"/>
      <c r="P140" s="216">
        <f>SUM(M120:M122)</f>
        <v>0</v>
      </c>
      <c r="Q140" s="217"/>
      <c r="R140" s="173"/>
    </row>
    <row r="141" spans="1:18" x14ac:dyDescent="0.25">
      <c r="A141" s="67"/>
      <c r="B141" s="53"/>
      <c r="C141" s="53"/>
      <c r="D141" s="53"/>
      <c r="E141" s="53"/>
      <c r="F141" s="53"/>
      <c r="G141" s="53"/>
      <c r="H141" s="53"/>
      <c r="I141" s="54"/>
      <c r="J141" s="55"/>
      <c r="K141" s="55"/>
      <c r="L141" s="55"/>
      <c r="M141" s="224" t="s">
        <v>97</v>
      </c>
      <c r="N141" s="233"/>
      <c r="O141" s="234"/>
      <c r="P141" s="216">
        <f>SUM(M127:M130)</f>
        <v>0</v>
      </c>
      <c r="Q141" s="217"/>
      <c r="R141" s="173"/>
    </row>
    <row r="142" spans="1:18" ht="17.25" customHeight="1" x14ac:dyDescent="0.25">
      <c r="A142" s="399"/>
      <c r="B142" s="399"/>
      <c r="C142" s="399"/>
      <c r="D142" s="399"/>
      <c r="E142" s="399"/>
      <c r="F142" s="399"/>
      <c r="G142" s="399"/>
      <c r="H142" s="399"/>
      <c r="I142" s="399"/>
      <c r="J142" s="399"/>
      <c r="K142" s="399"/>
      <c r="L142" s="399"/>
      <c r="M142" s="400" t="s">
        <v>103</v>
      </c>
      <c r="N142" s="400"/>
      <c r="O142" s="400"/>
      <c r="P142" s="400">
        <f>SUM(M133:M134)</f>
        <v>0</v>
      </c>
      <c r="Q142" s="400"/>
      <c r="R142" s="400"/>
    </row>
    <row r="143" spans="1:18" x14ac:dyDescent="0.25">
      <c r="A143" s="357" t="s">
        <v>35</v>
      </c>
      <c r="B143" s="358"/>
      <c r="C143" s="358"/>
      <c r="D143" s="358"/>
      <c r="E143" s="358"/>
      <c r="F143" s="358"/>
      <c r="G143" s="358"/>
      <c r="H143" s="358"/>
      <c r="I143" s="358"/>
      <c r="J143" s="358"/>
      <c r="K143" s="358"/>
      <c r="L143" s="358"/>
      <c r="M143" s="359"/>
      <c r="N143" s="363">
        <f>SUM(N15:O20,N23:O25,N28:O32,N35:O58,N101:O111,N114:O117,N61:O64,N69:O76,N81:O98, N134,N127:O130,N133,N120:O122)</f>
        <v>0</v>
      </c>
      <c r="O143" s="364"/>
      <c r="P143" s="364"/>
      <c r="Q143" s="364"/>
      <c r="R143" s="365"/>
    </row>
    <row r="144" spans="1:18" x14ac:dyDescent="0.25">
      <c r="A144" s="360"/>
      <c r="B144" s="361"/>
      <c r="C144" s="361"/>
      <c r="D144" s="361"/>
      <c r="E144" s="361"/>
      <c r="F144" s="361"/>
      <c r="G144" s="361"/>
      <c r="H144" s="361"/>
      <c r="I144" s="361"/>
      <c r="J144" s="361"/>
      <c r="K144" s="361"/>
      <c r="L144" s="361"/>
      <c r="M144" s="362"/>
      <c r="N144" s="366"/>
      <c r="O144" s="367"/>
      <c r="P144" s="367"/>
      <c r="Q144" s="367"/>
      <c r="R144" s="368"/>
    </row>
    <row r="150" spans="4:18" x14ac:dyDescent="0.25">
      <c r="R150" s="36"/>
    </row>
    <row r="153" spans="4:18" x14ac:dyDescent="0.25">
      <c r="D153" s="50"/>
    </row>
  </sheetData>
  <autoFilter ref="A8:R144">
    <filterColumn colId="1" showButton="0"/>
    <filterColumn colId="2" showButton="0"/>
    <filterColumn colId="3" showButton="0"/>
    <filterColumn colId="9" showButton="0"/>
    <filterColumn colId="10" showButton="0"/>
    <filterColumn colId="13" showButton="0"/>
    <filterColumn colId="15" showButton="0"/>
  </autoFilter>
  <mergeCells count="453">
    <mergeCell ref="F79:F80"/>
    <mergeCell ref="F125:F126"/>
    <mergeCell ref="F67:F68"/>
    <mergeCell ref="A1:R1"/>
    <mergeCell ref="A2:D2"/>
    <mergeCell ref="E2:F2"/>
    <mergeCell ref="G8:G9"/>
    <mergeCell ref="G67:G68"/>
    <mergeCell ref="G79:G80"/>
    <mergeCell ref="G125:G126"/>
    <mergeCell ref="H8:H9"/>
    <mergeCell ref="H67:H68"/>
    <mergeCell ref="H79:H80"/>
    <mergeCell ref="H125:H126"/>
    <mergeCell ref="P2:R2"/>
    <mergeCell ref="I79:I80"/>
    <mergeCell ref="J79:L79"/>
    <mergeCell ref="M79:M80"/>
    <mergeCell ref="N97:O97"/>
    <mergeCell ref="N98:O98"/>
    <mergeCell ref="N90:O90"/>
    <mergeCell ref="N79:O80"/>
    <mergeCell ref="P79:Q80"/>
    <mergeCell ref="R79:R80"/>
    <mergeCell ref="P140:R140"/>
    <mergeCell ref="A123:R124"/>
    <mergeCell ref="P97:Q97"/>
    <mergeCell ref="P98:Q98"/>
    <mergeCell ref="P87:Q87"/>
    <mergeCell ref="P88:Q88"/>
    <mergeCell ref="P89:Q89"/>
    <mergeCell ref="N85:O85"/>
    <mergeCell ref="N86:O86"/>
    <mergeCell ref="N87:O87"/>
    <mergeCell ref="N88:O88"/>
    <mergeCell ref="N89:O89"/>
    <mergeCell ref="P96:Q96"/>
    <mergeCell ref="N91:O91"/>
    <mergeCell ref="N92:O92"/>
    <mergeCell ref="N93:O93"/>
    <mergeCell ref="N94:O94"/>
    <mergeCell ref="N95:O95"/>
    <mergeCell ref="N96:O96"/>
    <mergeCell ref="N117:O117"/>
    <mergeCell ref="P114:Q114"/>
    <mergeCell ref="P115:Q115"/>
    <mergeCell ref="P116:Q116"/>
    <mergeCell ref="R125:R126"/>
    <mergeCell ref="A21:R22"/>
    <mergeCell ref="A26:R27"/>
    <mergeCell ref="A33:R34"/>
    <mergeCell ref="P90:Q90"/>
    <mergeCell ref="P91:Q91"/>
    <mergeCell ref="P92:Q92"/>
    <mergeCell ref="P93:Q93"/>
    <mergeCell ref="P94:Q94"/>
    <mergeCell ref="P95:Q95"/>
    <mergeCell ref="K90:L90"/>
    <mergeCell ref="K91:L91"/>
    <mergeCell ref="K92:L92"/>
    <mergeCell ref="K93:L93"/>
    <mergeCell ref="K94:L94"/>
    <mergeCell ref="K95:L95"/>
    <mergeCell ref="A77:R78"/>
    <mergeCell ref="B79:E80"/>
    <mergeCell ref="A79:A80"/>
    <mergeCell ref="P81:Q81"/>
    <mergeCell ref="P82:Q82"/>
    <mergeCell ref="P83:Q83"/>
    <mergeCell ref="P84:Q84"/>
    <mergeCell ref="P85:Q85"/>
    <mergeCell ref="P86:Q86"/>
    <mergeCell ref="K80:L80"/>
    <mergeCell ref="K81:L81"/>
    <mergeCell ref="K82:L82"/>
    <mergeCell ref="K83:L83"/>
    <mergeCell ref="K84:L84"/>
    <mergeCell ref="K85:L85"/>
    <mergeCell ref="K86:L86"/>
    <mergeCell ref="P117:Q117"/>
    <mergeCell ref="P104:Q104"/>
    <mergeCell ref="K96:L96"/>
    <mergeCell ref="K97:L97"/>
    <mergeCell ref="K98:L98"/>
    <mergeCell ref="N81:O81"/>
    <mergeCell ref="K87:L87"/>
    <mergeCell ref="K88:L88"/>
    <mergeCell ref="K89:L89"/>
    <mergeCell ref="N82:O82"/>
    <mergeCell ref="N83:O83"/>
    <mergeCell ref="N84:O84"/>
    <mergeCell ref="N111:O111"/>
    <mergeCell ref="P111:Q111"/>
    <mergeCell ref="P108:Q108"/>
    <mergeCell ref="P109:Q109"/>
    <mergeCell ref="P103:Q103"/>
    <mergeCell ref="A118:R119"/>
    <mergeCell ref="P120:Q120"/>
    <mergeCell ref="P121:Q121"/>
    <mergeCell ref="B81:E81"/>
    <mergeCell ref="B82:E82"/>
    <mergeCell ref="B83:E83"/>
    <mergeCell ref="B84:E84"/>
    <mergeCell ref="B85:E85"/>
    <mergeCell ref="B86:E86"/>
    <mergeCell ref="B87:E87"/>
    <mergeCell ref="B88:E88"/>
    <mergeCell ref="B89:E89"/>
    <mergeCell ref="B90:E90"/>
    <mergeCell ref="B91:E91"/>
    <mergeCell ref="B92:E92"/>
    <mergeCell ref="B93:E93"/>
    <mergeCell ref="B94:E94"/>
    <mergeCell ref="B95:E95"/>
    <mergeCell ref="B96:E96"/>
    <mergeCell ref="B97:E97"/>
    <mergeCell ref="B98:E98"/>
    <mergeCell ref="B102:E102"/>
    <mergeCell ref="J111:L111"/>
    <mergeCell ref="B72:E72"/>
    <mergeCell ref="K72:L72"/>
    <mergeCell ref="N72:O72"/>
    <mergeCell ref="P72:Q72"/>
    <mergeCell ref="B73:E73"/>
    <mergeCell ref="K73:L73"/>
    <mergeCell ref="N73:O73"/>
    <mergeCell ref="P73:Q73"/>
    <mergeCell ref="R67:R68"/>
    <mergeCell ref="K68:L68"/>
    <mergeCell ref="B69:E69"/>
    <mergeCell ref="K69:L69"/>
    <mergeCell ref="N69:O69"/>
    <mergeCell ref="P69:Q69"/>
    <mergeCell ref="B70:E70"/>
    <mergeCell ref="N70:O70"/>
    <mergeCell ref="P70:Q70"/>
    <mergeCell ref="A65:R66"/>
    <mergeCell ref="B28:E28"/>
    <mergeCell ref="B29:E29"/>
    <mergeCell ref="P76:Q76"/>
    <mergeCell ref="K70:L70"/>
    <mergeCell ref="A67:A68"/>
    <mergeCell ref="B67:E68"/>
    <mergeCell ref="I67:I68"/>
    <mergeCell ref="J67:L67"/>
    <mergeCell ref="M67:M68"/>
    <mergeCell ref="N67:O68"/>
    <mergeCell ref="P67:Q68"/>
    <mergeCell ref="B71:E71"/>
    <mergeCell ref="B74:E74"/>
    <mergeCell ref="K74:L74"/>
    <mergeCell ref="N74:O74"/>
    <mergeCell ref="P74:Q74"/>
    <mergeCell ref="B75:E75"/>
    <mergeCell ref="K75:L75"/>
    <mergeCell ref="N75:O75"/>
    <mergeCell ref="P75:Q75"/>
    <mergeCell ref="K71:L71"/>
    <mergeCell ref="N71:O71"/>
    <mergeCell ref="P71:Q71"/>
    <mergeCell ref="A143:M144"/>
    <mergeCell ref="N143:R144"/>
    <mergeCell ref="A112:R113"/>
    <mergeCell ref="B114:E114"/>
    <mergeCell ref="B115:E115"/>
    <mergeCell ref="B116:E116"/>
    <mergeCell ref="B117:E117"/>
    <mergeCell ref="J114:L114"/>
    <mergeCell ref="J115:L115"/>
    <mergeCell ref="J116:L116"/>
    <mergeCell ref="J117:L117"/>
    <mergeCell ref="N114:O114"/>
    <mergeCell ref="N115:O115"/>
    <mergeCell ref="N116:O116"/>
    <mergeCell ref="A131:R132"/>
    <mergeCell ref="B134:E134"/>
    <mergeCell ref="J134:L134"/>
    <mergeCell ref="N134:O134"/>
    <mergeCell ref="P134:Q134"/>
    <mergeCell ref="A142:L142"/>
    <mergeCell ref="M142:O142"/>
    <mergeCell ref="P142:R142"/>
    <mergeCell ref="M141:O141"/>
    <mergeCell ref="P125:Q126"/>
    <mergeCell ref="B30:E30"/>
    <mergeCell ref="N28:O28"/>
    <mergeCell ref="N29:O29"/>
    <mergeCell ref="N30:O30"/>
    <mergeCell ref="P23:Q23"/>
    <mergeCell ref="P24:Q24"/>
    <mergeCell ref="P25:Q25"/>
    <mergeCell ref="B23:E23"/>
    <mergeCell ref="B24:E24"/>
    <mergeCell ref="B25:E25"/>
    <mergeCell ref="N23:O23"/>
    <mergeCell ref="N24:O24"/>
    <mergeCell ref="N25:O25"/>
    <mergeCell ref="P30:Q30"/>
    <mergeCell ref="K28:L28"/>
    <mergeCell ref="K29:L29"/>
    <mergeCell ref="K30:L30"/>
    <mergeCell ref="A3:R7"/>
    <mergeCell ref="R8:R9"/>
    <mergeCell ref="P8:Q9"/>
    <mergeCell ref="N8:O9"/>
    <mergeCell ref="M8:M9"/>
    <mergeCell ref="J8:L8"/>
    <mergeCell ref="I8:I9"/>
    <mergeCell ref="B8:E9"/>
    <mergeCell ref="A8:A9"/>
    <mergeCell ref="K9:L9"/>
    <mergeCell ref="F8:F9"/>
    <mergeCell ref="A10:R13"/>
    <mergeCell ref="K31:L31"/>
    <mergeCell ref="K32:L32"/>
    <mergeCell ref="N31:O31"/>
    <mergeCell ref="N32:O32"/>
    <mergeCell ref="P28:Q28"/>
    <mergeCell ref="P29:Q29"/>
    <mergeCell ref="P31:Q31"/>
    <mergeCell ref="P32:Q32"/>
    <mergeCell ref="B31:E31"/>
    <mergeCell ref="B32:E32"/>
    <mergeCell ref="K15:L15"/>
    <mergeCell ref="K16:L16"/>
    <mergeCell ref="K17:L17"/>
    <mergeCell ref="K18:L18"/>
    <mergeCell ref="K19:L19"/>
    <mergeCell ref="K20:L20"/>
    <mergeCell ref="K23:L23"/>
    <mergeCell ref="K24:L24"/>
    <mergeCell ref="K25:L25"/>
    <mergeCell ref="B15:E15"/>
    <mergeCell ref="B16:E16"/>
    <mergeCell ref="B17:E17"/>
    <mergeCell ref="B18:E18"/>
    <mergeCell ref="P39:Q39"/>
    <mergeCell ref="P40:Q40"/>
    <mergeCell ref="P41:Q41"/>
    <mergeCell ref="B37:E37"/>
    <mergeCell ref="B38:E38"/>
    <mergeCell ref="B39:E39"/>
    <mergeCell ref="B40:E40"/>
    <mergeCell ref="B41:E41"/>
    <mergeCell ref="K36:L36"/>
    <mergeCell ref="K37:L37"/>
    <mergeCell ref="K38:L38"/>
    <mergeCell ref="K39:L39"/>
    <mergeCell ref="K40:L40"/>
    <mergeCell ref="K41:L41"/>
    <mergeCell ref="P35:Q35"/>
    <mergeCell ref="K35:L35"/>
    <mergeCell ref="K43:L43"/>
    <mergeCell ref="K44:L44"/>
    <mergeCell ref="K45:L45"/>
    <mergeCell ref="B35:E35"/>
    <mergeCell ref="B36:E36"/>
    <mergeCell ref="N35:O35"/>
    <mergeCell ref="N36:O36"/>
    <mergeCell ref="N37:O37"/>
    <mergeCell ref="N38:O38"/>
    <mergeCell ref="N39:O39"/>
    <mergeCell ref="N40:O40"/>
    <mergeCell ref="N41:O41"/>
    <mergeCell ref="N42:O42"/>
    <mergeCell ref="N43:O43"/>
    <mergeCell ref="B42:E42"/>
    <mergeCell ref="B43:E43"/>
    <mergeCell ref="B44:E44"/>
    <mergeCell ref="B45:E45"/>
    <mergeCell ref="K42:L42"/>
    <mergeCell ref="P36:Q36"/>
    <mergeCell ref="P37:Q37"/>
    <mergeCell ref="P38:Q38"/>
    <mergeCell ref="P55:Q55"/>
    <mergeCell ref="P42:Q42"/>
    <mergeCell ref="P43:Q43"/>
    <mergeCell ref="N46:O46"/>
    <mergeCell ref="N47:O47"/>
    <mergeCell ref="N48:O48"/>
    <mergeCell ref="N49:O49"/>
    <mergeCell ref="P44:Q44"/>
    <mergeCell ref="P45:Q45"/>
    <mergeCell ref="P46:Q46"/>
    <mergeCell ref="P48:Q48"/>
    <mergeCell ref="P49:Q49"/>
    <mergeCell ref="N50:O50"/>
    <mergeCell ref="N51:O51"/>
    <mergeCell ref="N52:O52"/>
    <mergeCell ref="N53:O53"/>
    <mergeCell ref="N54:O54"/>
    <mergeCell ref="N44:O44"/>
    <mergeCell ref="N45:O45"/>
    <mergeCell ref="P50:Q50"/>
    <mergeCell ref="P51:Q51"/>
    <mergeCell ref="P52:Q52"/>
    <mergeCell ref="P53:Q53"/>
    <mergeCell ref="P54:Q54"/>
    <mergeCell ref="K55:L55"/>
    <mergeCell ref="K56:L56"/>
    <mergeCell ref="N62:O62"/>
    <mergeCell ref="N63:O63"/>
    <mergeCell ref="N64:O64"/>
    <mergeCell ref="K62:L62"/>
    <mergeCell ref="K63:L63"/>
    <mergeCell ref="K64:L64"/>
    <mergeCell ref="B62:E62"/>
    <mergeCell ref="B63:E63"/>
    <mergeCell ref="B64:E64"/>
    <mergeCell ref="B58:E58"/>
    <mergeCell ref="K58:L58"/>
    <mergeCell ref="N58:O58"/>
    <mergeCell ref="N56:O56"/>
    <mergeCell ref="P47:Q47"/>
    <mergeCell ref="P56:Q56"/>
    <mergeCell ref="P57:Q57"/>
    <mergeCell ref="J105:L105"/>
    <mergeCell ref="N57:O57"/>
    <mergeCell ref="J101:L101"/>
    <mergeCell ref="J102:L102"/>
    <mergeCell ref="J103:L103"/>
    <mergeCell ref="J104:L104"/>
    <mergeCell ref="P101:Q101"/>
    <mergeCell ref="P102:Q102"/>
    <mergeCell ref="K57:L57"/>
    <mergeCell ref="A99:R100"/>
    <mergeCell ref="A59:R60"/>
    <mergeCell ref="B61:E61"/>
    <mergeCell ref="N61:O61"/>
    <mergeCell ref="K61:L61"/>
    <mergeCell ref="P61:Q61"/>
    <mergeCell ref="P62:Q62"/>
    <mergeCell ref="P63:Q63"/>
    <mergeCell ref="P64:Q64"/>
    <mergeCell ref="P58:Q58"/>
    <mergeCell ref="B76:E76"/>
    <mergeCell ref="K76:L76"/>
    <mergeCell ref="N76:O76"/>
    <mergeCell ref="P16:Q16"/>
    <mergeCell ref="K46:L46"/>
    <mergeCell ref="K47:L47"/>
    <mergeCell ref="B52:E52"/>
    <mergeCell ref="B53:E53"/>
    <mergeCell ref="B57:E57"/>
    <mergeCell ref="B56:E56"/>
    <mergeCell ref="B55:E55"/>
    <mergeCell ref="B54:E54"/>
    <mergeCell ref="B48:E48"/>
    <mergeCell ref="B49:E49"/>
    <mergeCell ref="B50:E50"/>
    <mergeCell ref="B51:E51"/>
    <mergeCell ref="K48:L48"/>
    <mergeCell ref="K49:L49"/>
    <mergeCell ref="K50:L50"/>
    <mergeCell ref="K51:L51"/>
    <mergeCell ref="K52:L52"/>
    <mergeCell ref="K53:L53"/>
    <mergeCell ref="K54:L54"/>
    <mergeCell ref="B47:E47"/>
    <mergeCell ref="B46:E46"/>
    <mergeCell ref="N55:O55"/>
    <mergeCell ref="B19:E19"/>
    <mergeCell ref="B20:E20"/>
    <mergeCell ref="P18:Q18"/>
    <mergeCell ref="P19:Q19"/>
    <mergeCell ref="P20:Q20"/>
    <mergeCell ref="N18:O18"/>
    <mergeCell ref="N19:O19"/>
    <mergeCell ref="N20:O20"/>
    <mergeCell ref="P15:Q15"/>
    <mergeCell ref="P17:Q17"/>
    <mergeCell ref="N15:O15"/>
    <mergeCell ref="N16:O16"/>
    <mergeCell ref="N17:O17"/>
    <mergeCell ref="B111:E111"/>
    <mergeCell ref="N101:O101"/>
    <mergeCell ref="N102:O102"/>
    <mergeCell ref="N103:O103"/>
    <mergeCell ref="N104:O104"/>
    <mergeCell ref="N105:O105"/>
    <mergeCell ref="B106:E106"/>
    <mergeCell ref="B107:E107"/>
    <mergeCell ref="B108:E108"/>
    <mergeCell ref="B109:E109"/>
    <mergeCell ref="B110:E110"/>
    <mergeCell ref="J110:L110"/>
    <mergeCell ref="N106:O106"/>
    <mergeCell ref="N107:O107"/>
    <mergeCell ref="B104:E104"/>
    <mergeCell ref="B103:E103"/>
    <mergeCell ref="P141:R141"/>
    <mergeCell ref="B128:E128"/>
    <mergeCell ref="B129:E129"/>
    <mergeCell ref="B130:E130"/>
    <mergeCell ref="P128:Q128"/>
    <mergeCell ref="P129:Q129"/>
    <mergeCell ref="P130:Q130"/>
    <mergeCell ref="K128:L128"/>
    <mergeCell ref="K129:L129"/>
    <mergeCell ref="K130:L130"/>
    <mergeCell ref="N128:O128"/>
    <mergeCell ref="N129:O129"/>
    <mergeCell ref="N130:O130"/>
    <mergeCell ref="M138:O138"/>
    <mergeCell ref="M139:O139"/>
    <mergeCell ref="M136:O136"/>
    <mergeCell ref="P136:R136"/>
    <mergeCell ref="P135:R135"/>
    <mergeCell ref="P138:R138"/>
    <mergeCell ref="P139:R139"/>
    <mergeCell ref="M137:O137"/>
    <mergeCell ref="P137:R137"/>
    <mergeCell ref="M135:O135"/>
    <mergeCell ref="M140:O140"/>
    <mergeCell ref="N127:O127"/>
    <mergeCell ref="P133:Q133"/>
    <mergeCell ref="A125:A126"/>
    <mergeCell ref="B125:E126"/>
    <mergeCell ref="I125:I126"/>
    <mergeCell ref="J125:L125"/>
    <mergeCell ref="M125:M126"/>
    <mergeCell ref="N125:O126"/>
    <mergeCell ref="B133:E133"/>
    <mergeCell ref="J133:L133"/>
    <mergeCell ref="N133:O133"/>
    <mergeCell ref="P127:Q127"/>
    <mergeCell ref="K127:L127"/>
    <mergeCell ref="B127:E127"/>
    <mergeCell ref="K126:L126"/>
    <mergeCell ref="A14:R14"/>
    <mergeCell ref="P122:Q122"/>
    <mergeCell ref="N120:O120"/>
    <mergeCell ref="B120:E120"/>
    <mergeCell ref="B121:E121"/>
    <mergeCell ref="B122:E122"/>
    <mergeCell ref="J120:L120"/>
    <mergeCell ref="J121:L121"/>
    <mergeCell ref="J122:L122"/>
    <mergeCell ref="N121:O121"/>
    <mergeCell ref="N122:O122"/>
    <mergeCell ref="B105:E105"/>
    <mergeCell ref="P105:Q105"/>
    <mergeCell ref="J106:L106"/>
    <mergeCell ref="J107:L107"/>
    <mergeCell ref="J108:L108"/>
    <mergeCell ref="J109:L109"/>
    <mergeCell ref="P110:Q110"/>
    <mergeCell ref="N108:O108"/>
    <mergeCell ref="N109:O109"/>
    <mergeCell ref="N110:O110"/>
    <mergeCell ref="P106:Q106"/>
    <mergeCell ref="P107:Q107"/>
    <mergeCell ref="B101:E101"/>
  </mergeCells>
  <hyperlinks>
    <hyperlink ref="R57" r:id="rId1"/>
    <hyperlink ref="R56" r:id="rId2"/>
    <hyperlink ref="R55" r:id="rId3"/>
    <hyperlink ref="R54" r:id="rId4"/>
    <hyperlink ref="R51" r:id="rId5"/>
    <hyperlink ref="R50" r:id="rId6"/>
    <hyperlink ref="R53" r:id="rId7"/>
    <hyperlink ref="R52" r:id="rId8"/>
    <hyperlink ref="R42" r:id="rId9"/>
    <hyperlink ref="R49" r:id="rId10"/>
    <hyperlink ref="R47" r:id="rId11"/>
    <hyperlink ref="R37" r:id="rId12"/>
    <hyperlink ref="R40" r:id="rId13"/>
    <hyperlink ref="R36" r:id="rId14"/>
    <hyperlink ref="R41" r:id="rId15"/>
    <hyperlink ref="R44" r:id="rId16"/>
    <hyperlink ref="R43" r:id="rId17"/>
    <hyperlink ref="R38" r:id="rId18"/>
    <hyperlink ref="R35" r:id="rId19"/>
    <hyperlink ref="R45" r:id="rId20"/>
    <hyperlink ref="R46" r:id="rId21"/>
    <hyperlink ref="R39" r:id="rId22"/>
    <hyperlink ref="R48" r:id="rId23"/>
    <hyperlink ref="R32" r:id="rId24"/>
    <hyperlink ref="R31" r:id="rId25"/>
    <hyperlink ref="R29" r:id="rId26"/>
    <hyperlink ref="R30" r:id="rId27"/>
    <hyperlink ref="R28" r:id="rId28"/>
    <hyperlink ref="R15" r:id="rId29"/>
    <hyperlink ref="R16" r:id="rId30"/>
    <hyperlink ref="R17" r:id="rId31"/>
    <hyperlink ref="R18" r:id="rId32"/>
    <hyperlink ref="R19" r:id="rId33"/>
    <hyperlink ref="R20" r:id="rId34"/>
    <hyperlink ref="R23" r:id="rId35"/>
    <hyperlink ref="R25" r:id="rId36"/>
    <hyperlink ref="R24" r:id="rId37"/>
    <hyperlink ref="R114" r:id="rId38"/>
    <hyperlink ref="R115" r:id="rId39"/>
    <hyperlink ref="R116" r:id="rId40"/>
    <hyperlink ref="R117" r:id="rId41"/>
    <hyperlink ref="R102" r:id="rId42"/>
    <hyperlink ref="R103" r:id="rId43"/>
    <hyperlink ref="R101" r:id="rId44"/>
    <hyperlink ref="R104" r:id="rId45"/>
    <hyperlink ref="R105" r:id="rId46"/>
    <hyperlink ref="R106" r:id="rId47"/>
    <hyperlink ref="R107" r:id="rId48"/>
    <hyperlink ref="R108" r:id="rId49"/>
    <hyperlink ref="R109" r:id="rId50"/>
    <hyperlink ref="R110" r:id="rId51"/>
    <hyperlink ref="R111" r:id="rId52"/>
    <hyperlink ref="R61" r:id="rId53"/>
    <hyperlink ref="R62" r:id="rId54"/>
    <hyperlink ref="R63" r:id="rId55"/>
    <hyperlink ref="R64" r:id="rId56"/>
    <hyperlink ref="R69" r:id="rId57"/>
    <hyperlink ref="R70" r:id="rId58"/>
    <hyperlink ref="R71" r:id="rId59"/>
    <hyperlink ref="R72" r:id="rId60"/>
    <hyperlink ref="R73" r:id="rId61"/>
    <hyperlink ref="R74" r:id="rId62"/>
    <hyperlink ref="R75" r:id="rId63"/>
    <hyperlink ref="R76" r:id="rId64"/>
    <hyperlink ref="R81" r:id="rId65"/>
    <hyperlink ref="R82" r:id="rId66"/>
    <hyperlink ref="R83" r:id="rId67"/>
    <hyperlink ref="R84" r:id="rId68"/>
    <hyperlink ref="R85" r:id="rId69"/>
    <hyperlink ref="R86" r:id="rId70"/>
    <hyperlink ref="R87" r:id="rId71"/>
    <hyperlink ref="R88" r:id="rId72"/>
    <hyperlink ref="R89" r:id="rId73"/>
    <hyperlink ref="R90" r:id="rId74"/>
    <hyperlink ref="R91" r:id="rId75"/>
    <hyperlink ref="R92" r:id="rId76"/>
    <hyperlink ref="R93" r:id="rId77"/>
    <hyperlink ref="R94" r:id="rId78"/>
    <hyperlink ref="R95" r:id="rId79"/>
    <hyperlink ref="R96" r:id="rId80"/>
    <hyperlink ref="R97" r:id="rId81"/>
    <hyperlink ref="R98" r:id="rId82"/>
  </hyperlinks>
  <pageMargins left="0.7" right="0.7" top="0.75" bottom="0.75" header="0.3" footer="0.3"/>
  <pageSetup paperSize="9" orientation="portrait" r:id="rId83"/>
  <drawing r:id="rId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Xakep</dc:creator>
  <cp:lastModifiedBy>Витос</cp:lastModifiedBy>
  <dcterms:created xsi:type="dcterms:W3CDTF">2016-08-01T08:05:07Z</dcterms:created>
  <dcterms:modified xsi:type="dcterms:W3CDTF">2021-01-29T18:03:45Z</dcterms:modified>
</cp:coreProperties>
</file>