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Лист1!$A$1:$C$1</definedName>
    <definedName function="false" hidden="false" localSheetId="0" name="_xlnm.Print_Area_0" vbProcedure="false">#REF!</definedName>
    <definedName function="false" hidden="false" localSheetId="0" name="_xlnm.Print_Area_0_0" vbProcedure="false">#REF!</definedName>
    <definedName function="false" hidden="false" localSheetId="0" name="_xlnm.Print_Area_0_0_0" vbProcedure="false">#REF!</definedName>
    <definedName function="false" hidden="false" localSheetId="0" name="_xlnm.Print_Area_0_0_0_0" vbProcedure="false">#REF!</definedName>
    <definedName function="false" hidden="false" localSheetId="0" name="_xlnm.Print_Area_0_0_0_0_0" vbProcedure="false">#REF!</definedName>
    <definedName function="false" hidden="false" localSheetId="0" name="_xlnm._FilterDatabas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<sst xmlns="http://schemas.openxmlformats.org/spreadsheetml/2006/main" count="421" uniqueCount="157">
  <si>
    <t xml:space="preserve">СКЛАД БАЗЫ</t>
  </si>
  <si>
    <t xml:space="preserve">Наименование</t>
  </si>
  <si>
    <t xml:space="preserve">кол-во, т.</t>
  </si>
  <si>
    <t xml:space="preserve">длина, м.</t>
  </si>
  <si>
    <t xml:space="preserve">Калиброванный прокат</t>
  </si>
  <si>
    <t xml:space="preserve">ст 20 шестигранник 8 ГОСТ 1050, ГОСТ 8560, h11, гр.В, ТВ1, нагартов., н/д</t>
  </si>
  <si>
    <t xml:space="preserve">3,0м</t>
  </si>
  <si>
    <t xml:space="preserve">ст 45 круг 29 ГОСТ 1050, ГОСТ 7417, h11, гр.В, нагартов., н/д, экспорт</t>
  </si>
  <si>
    <t xml:space="preserve">ст 45 круг 53 ГОСТ 1050, ГОСТ 7417, h11, гр.В, нагартов., н/д, экспорт</t>
  </si>
  <si>
    <t xml:space="preserve">ст 50 круг 10 ГОСТ 1050, ГОСТ 7417, h12, гр.В, нагартов., М1, ТВ1, н/д</t>
  </si>
  <si>
    <t xml:space="preserve">ст 38ХА круг 27 ГОСТ 4543, ГОСТ 7417, h11, гр.В, нагартов., н/д</t>
  </si>
  <si>
    <t xml:space="preserve">ст 40Х шестигранник 46 ГОСТ 4543, ГОСТ 8560, h11, гр.В, нагартов., н/д</t>
  </si>
  <si>
    <t xml:space="preserve">ст А40Г круг 45 ГОСТ 1414, ГОСТ 7417, h11, гр.В, отжиг, м/д 5300</t>
  </si>
  <si>
    <t xml:space="preserve">5,3м</t>
  </si>
  <si>
    <t xml:space="preserve">ст АС14 шестигранник 14 ГОСТ 1414, ГОСТ 7417, h11, гр.В, нагартов., н/д</t>
  </si>
  <si>
    <t xml:space="preserve">ст 30ХМА круг 14,7 ГОСТ 4543, ГОСТ 7417, h11, гр.В, нагартов., н/д</t>
  </si>
  <si>
    <t xml:space="preserve">ст 30ХМА круг 18,5 ГОСТ 4543, ГОСТ 7417, h11, гр.В, нагартов., н/д</t>
  </si>
  <si>
    <t xml:space="preserve">ст 30ХМА круг 20,5 ГОСТ 4543, ГОСТ 7417, h11, гр.В, нагартов., н/д</t>
  </si>
  <si>
    <t xml:space="preserve">ст 30ХМА круг 22,5 ГОСТ 4543, ГОСТ 7417, h11, гр.В, нагартов., н/д</t>
  </si>
  <si>
    <t xml:space="preserve">Горячекатаный прокат</t>
  </si>
  <si>
    <t xml:space="preserve">ст 25 круг 36 ГОСТ 1050, ГОСТ 2590, В1, 2ГП, н/д</t>
  </si>
  <si>
    <t xml:space="preserve">ст 20 круг 80 ГОСТ 1050, ГОСТ 2590, В1, 1ГП, М1, ТВ1, ГС, КМС1, СЕ, н/д</t>
  </si>
  <si>
    <t xml:space="preserve">ст 25 круг 40 ГОСТ 1050, ГОСТ 2590, В1, 3ГП, М1, ТО, РТ-Техприемка, н/д</t>
  </si>
  <si>
    <t xml:space="preserve">ст 25 круг 42 ГОСТ 1050, ГОСТ 2590, В1, 2ГП, н/д</t>
  </si>
  <si>
    <t xml:space="preserve">ст 45 круг 36 ТУ 14-1-2330-77, ГОСТ 2590, В1, 3ГП, высокий отпуск, РТ-Техприемка, н/д</t>
  </si>
  <si>
    <t xml:space="preserve">ст 45Г2 круг 200 ГОСТ 1050, ГОСТ 2590, В1, 2ГП, н/д</t>
  </si>
  <si>
    <t xml:space="preserve">2,8-3,1(2шт.)</t>
  </si>
  <si>
    <t xml:space="preserve">ст 35Х круг 210 ГОСТ 4543, ГОСТ 2590, В1, 2ГП, н/д</t>
  </si>
  <si>
    <t xml:space="preserve">ст АС14 шестигранник 29 ГОСТ 1414, ГОСТ 2879, В1, подгр. "в", УЗК, н/д</t>
  </si>
  <si>
    <t xml:space="preserve">ст 20ХГСА круг 90 ГОСТ 4543, ГОСТ 2590, В1, 2ГП, н/д</t>
  </si>
  <si>
    <t xml:space="preserve">ст 20ХГСА круг 140 ГОСТ 4543, ГОСТ 2590, В1, 2ГП, н/д</t>
  </si>
  <si>
    <t xml:space="preserve">3,7(3шт.)</t>
  </si>
  <si>
    <t xml:space="preserve">ст 20ХГСА круг 190 ГОСТ 4543, ГОСТ 2590, В1, 2ГП, н/д</t>
  </si>
  <si>
    <t xml:space="preserve">2,7-2,9(2шт.)</t>
  </si>
  <si>
    <t xml:space="preserve">ст 20ХГСА круг 250 ГОСТ 4543, ГОСТ 2590, В1, 2ГП, н/д</t>
  </si>
  <si>
    <t xml:space="preserve">ст 20ХГСА круг 270 ГОСТ 4543, ГОСТ 2590, В1, 2ГП, н/д</t>
  </si>
  <si>
    <t xml:space="preserve">ст 30ХГСА круг 60 ТУ 14-1-950-86, ГОСТ 2590, В1, 2ГП, РТ-Техприемка, н/д</t>
  </si>
  <si>
    <t xml:space="preserve">ст 30ХГСА круг 100 ТУ 14-1-950-86, ГОСТ 2590, В1, 3ГП, отжиг, РТ-Техприемка, н/д</t>
  </si>
  <si>
    <t xml:space="preserve">ст 30ХГСА круг 270 ГОСТ 4543, ГОСТ 2590, В1, 2ГП, н/д</t>
  </si>
  <si>
    <t xml:space="preserve">ст 30ХГСА круг 300 ГОСТ 4543, ГОСТ 2590, В1, 2ГП, н/д</t>
  </si>
  <si>
    <t xml:space="preserve">ст 35ХГСА круг 70 ГОСТ 4543, ГОСТ 2590, В1, 2ГП, н/д</t>
  </si>
  <si>
    <t xml:space="preserve">ст 35ХГСА круг 90 ГОСТ 4543, ГОСТ 2590, В1, 3ГП, отжиг, н/д</t>
  </si>
  <si>
    <t xml:space="preserve">ст 35ХГСА круг 140 ГОСТ 4543, ГОСТ 2590, В1, 2ГП, н/д</t>
  </si>
  <si>
    <t xml:space="preserve">ст 35ХГСА круг 190 ГОСТ 4543, ГОСТ 2590, В1, 3ГП, н/д</t>
  </si>
  <si>
    <t xml:space="preserve">ст 35ХГСА круг 210 ГОСТ 4543, ГОСТ 2590, В1, 3ГП, н/д</t>
  </si>
  <si>
    <t xml:space="preserve">4,9(1шт.)</t>
  </si>
  <si>
    <t xml:space="preserve">ст 12Х2Н4А круг 160 ГОСТ 4543, ГОСТ 2590, В1, 2ГП, н/д</t>
  </si>
  <si>
    <t xml:space="preserve">ст 40ХН круг 30 ГОСТ 4543, ГОСТ 2590, В1, 2ГП, отжиг, н/д</t>
  </si>
  <si>
    <t xml:space="preserve">ст 40ХН2МА круг 170 ГОСТ 4543, ГОСТ 2590, В1, 2ГП, н/д</t>
  </si>
  <si>
    <t xml:space="preserve">3,0(3шт.)</t>
  </si>
  <si>
    <t xml:space="preserve">ст 40ХН2МА круг 180 ТУ 14-1-950-86, ГОСТ 2590, В1, 2ГП, РТ-Техприемка, н/д</t>
  </si>
  <si>
    <t xml:space="preserve">ст 40ХН2МА круг 200 ТУ 14-1-950-86, ГОСТ 2590, В1, 2ГП, РТ-Техприёмка, н/д</t>
  </si>
  <si>
    <t xml:space="preserve">2,9(1шт.)</t>
  </si>
  <si>
    <t xml:space="preserve">ст 60С2А круг 24 ГОСТ 14959, ГОСТ 2590, В1, 2ГП, кат.4Б, м/д 4000</t>
  </si>
  <si>
    <t xml:space="preserve">4,0м</t>
  </si>
  <si>
    <t xml:space="preserve">ст 65Г круг 14 ГОСТ 14959, ГОСТ 2590, В1, 2ГП, кат.4Б, м/д 6000</t>
  </si>
  <si>
    <t xml:space="preserve">6,0м</t>
  </si>
  <si>
    <t xml:space="preserve">ст 65Г лента 1,6х17 мм ГОСТ 14959, ТУ 14-11-245-88, бунты</t>
  </si>
  <si>
    <t xml:space="preserve">ст 5ХНМ круг 120 ГОСТ 5950, ГОСТ 2590, В1, 2ГП, отжиг, кривизна 21-30мм/1м, н/д</t>
  </si>
  <si>
    <t xml:space="preserve">3760, 3770</t>
  </si>
  <si>
    <t xml:space="preserve">ст 9Х1 круг 190 ГОСТ 5950, ГОСТ 2590, В1, 2ГП, отжиг, м/д 3000</t>
  </si>
  <si>
    <t xml:space="preserve">3,0(10шт.)+2,15м</t>
  </si>
  <si>
    <t xml:space="preserve">СВОБОДНОЕ НАЛИЧИЕ. СОСТОЯНИЕ НА 05.05.2021г. 02:00</t>
  </si>
  <si>
    <t xml:space="preserve">Вид продукции</t>
  </si>
  <si>
    <t xml:space="preserve">Марка</t>
  </si>
  <si>
    <t xml:space="preserve">Профиль</t>
  </si>
  <si>
    <t xml:space="preserve">Размер, мм</t>
  </si>
  <si>
    <t xml:space="preserve">Обточка</t>
  </si>
  <si>
    <t xml:space="preserve">Термообработка</t>
  </si>
  <si>
    <t xml:space="preserve">НД на вид продукции</t>
  </si>
  <si>
    <t xml:space="preserve">Условие поставки, длина</t>
  </si>
  <si>
    <t xml:space="preserve">Качество поверхности</t>
  </si>
  <si>
    <t xml:space="preserve">Вес, т</t>
  </si>
  <si>
    <t xml:space="preserve">Заготовка для переката на др. заводах (без загот. на эксп.)</t>
  </si>
  <si>
    <t xml:space="preserve">18Х2Н4МА</t>
  </si>
  <si>
    <t xml:space="preserve">Квадр. заготовка г/к</t>
  </si>
  <si>
    <t xml:space="preserve">200.00 X 200.00</t>
  </si>
  <si>
    <t xml:space="preserve">ГК горячекат.(без терм.обр-ки)</t>
  </si>
  <si>
    <t xml:space="preserve">ТУ 14-1-4492-2019</t>
  </si>
  <si>
    <t xml:space="preserve">2200-2400</t>
  </si>
  <si>
    <t xml:space="preserve">2ГП</t>
  </si>
  <si>
    <t xml:space="preserve">Прокат сортовой конструкционный</t>
  </si>
  <si>
    <t xml:space="preserve">12Х1МФ</t>
  </si>
  <si>
    <t xml:space="preserve">Круг</t>
  </si>
  <si>
    <t xml:space="preserve">        240.00</t>
  </si>
  <si>
    <t xml:space="preserve">ГОСТ 20072-74</t>
  </si>
  <si>
    <t xml:space="preserve">2800-3200</t>
  </si>
  <si>
    <t xml:space="preserve">16/20MnCrS5</t>
  </si>
  <si>
    <t xml:space="preserve">        160.00</t>
  </si>
  <si>
    <t xml:space="preserve">С обточкой</t>
  </si>
  <si>
    <t xml:space="preserve">ТУ</t>
  </si>
  <si>
    <t xml:space="preserve">5600</t>
  </si>
  <si>
    <t xml:space="preserve">16MnCrS5</t>
  </si>
  <si>
    <t xml:space="preserve">        140.00</t>
  </si>
  <si>
    <t xml:space="preserve">5800-6000</t>
  </si>
  <si>
    <t xml:space="preserve">5400</t>
  </si>
  <si>
    <t xml:space="preserve">25Х1МФ</t>
  </si>
  <si>
    <t xml:space="preserve">         18.00</t>
  </si>
  <si>
    <t xml:space="preserve">ОТ (отожженная)</t>
  </si>
  <si>
    <t xml:space="preserve">НД</t>
  </si>
  <si>
    <t xml:space="preserve">25ХГТ</t>
  </si>
  <si>
    <t xml:space="preserve">        280.00</t>
  </si>
  <si>
    <t xml:space="preserve">ГОСТ 4543-2016</t>
  </si>
  <si>
    <t xml:space="preserve">3100</t>
  </si>
  <si>
    <t xml:space="preserve">30ХГСА</t>
  </si>
  <si>
    <t xml:space="preserve">        200.00</t>
  </si>
  <si>
    <t xml:space="preserve">ТУ 14-1-950-86</t>
  </si>
  <si>
    <t xml:space="preserve">4700</t>
  </si>
  <si>
    <t xml:space="preserve">35ХГМА</t>
  </si>
  <si>
    <t xml:space="preserve">        210.00</t>
  </si>
  <si>
    <t xml:space="preserve">ТС 00186387-133-2018</t>
  </si>
  <si>
    <t xml:space="preserve">38ХА</t>
  </si>
  <si>
    <t xml:space="preserve">         10.00</t>
  </si>
  <si>
    <t xml:space="preserve">38ХМ</t>
  </si>
  <si>
    <t xml:space="preserve">        190.00</t>
  </si>
  <si>
    <t xml:space="preserve">2700-2800</t>
  </si>
  <si>
    <t xml:space="preserve">38ХС</t>
  </si>
  <si>
    <t xml:space="preserve">         95.00</t>
  </si>
  <si>
    <t xml:space="preserve">40</t>
  </si>
  <si>
    <t xml:space="preserve">        180.00</t>
  </si>
  <si>
    <t xml:space="preserve">ГОСТ 1050-2013</t>
  </si>
  <si>
    <t xml:space="preserve">3100-3200</t>
  </si>
  <si>
    <t xml:space="preserve">40Х</t>
  </si>
  <si>
    <t xml:space="preserve">        150.00</t>
  </si>
  <si>
    <t xml:space="preserve">5200-5500</t>
  </si>
  <si>
    <t xml:space="preserve">40ХФА</t>
  </si>
  <si>
    <t xml:space="preserve">         60.00</t>
  </si>
  <si>
    <t xml:space="preserve">ГОСТ В10230-75</t>
  </si>
  <si>
    <t xml:space="preserve">1ГП</t>
  </si>
  <si>
    <t xml:space="preserve">45</t>
  </si>
  <si>
    <t xml:space="preserve">         54.00</t>
  </si>
  <si>
    <t xml:space="preserve">3ГП</t>
  </si>
  <si>
    <t xml:space="preserve">        260.00</t>
  </si>
  <si>
    <t xml:space="preserve">3300</t>
  </si>
  <si>
    <t xml:space="preserve">4900</t>
  </si>
  <si>
    <t xml:space="preserve">5000</t>
  </si>
  <si>
    <t xml:space="preserve">5000-5800</t>
  </si>
  <si>
    <t xml:space="preserve">3800</t>
  </si>
  <si>
    <t xml:space="preserve">4000</t>
  </si>
  <si>
    <t xml:space="preserve">C60R</t>
  </si>
  <si>
    <t xml:space="preserve">5800</t>
  </si>
  <si>
    <t xml:space="preserve">Прокат сортовой конструкционный авторессорный</t>
  </si>
  <si>
    <t xml:space="preserve">60С2А</t>
  </si>
  <si>
    <t xml:space="preserve">Без обточки</t>
  </si>
  <si>
    <t xml:space="preserve">ГОСТ 14959-2016</t>
  </si>
  <si>
    <t xml:space="preserve">2900-3400</t>
  </si>
  <si>
    <t xml:space="preserve">65Г</t>
  </si>
  <si>
    <t xml:space="preserve">        105.00</t>
  </si>
  <si>
    <t xml:space="preserve">МД, 5560</t>
  </si>
  <si>
    <t xml:space="preserve">Прокат сортовой конструкционный никельсодержащий</t>
  </si>
  <si>
    <t xml:space="preserve">20Х2Н4А</t>
  </si>
  <si>
    <t xml:space="preserve">3000-3400</t>
  </si>
  <si>
    <t xml:space="preserve">20ХГНР</t>
  </si>
  <si>
    <t xml:space="preserve">        250.00</t>
  </si>
  <si>
    <t xml:space="preserve">3800-4100</t>
  </si>
  <si>
    <t xml:space="preserve">38ХГН</t>
  </si>
  <si>
    <t xml:space="preserve">2800-2900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</si>
</sst>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i val="true"/>
      <sz val="11"/>
      <color rgb="FF7F7F7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sz val="10"/>
      <name val="Arial"/>
      <family val="2"/>
      <charset val="204"/>
    </font>
    <font>
      <b val="true"/>
      <sz val="10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sz val="11"/>
      <color rgb="FF333333"/>
      <name val="Calibri"/>
      <family val="2"/>
      <charset val="204"/>
    </font>
    <font>
      <b val="true"/>
      <sz val="10"/>
      <name val="Arial Cyr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Пояснение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40625" defaultRowHeight="13.8" zeroHeight="false" outlineLevelRow="0" outlineLevelCol="0"/>
  <cols>
    <col collapsed="false" customWidth="true" hidden="false" outlineLevel="0" max="1" min="1" style="0" width="69.05"/>
    <col collapsed="false" customWidth="true" hidden="false" outlineLevel="0" max="2" min="2" style="0" width="14.15"/>
    <col collapsed="false" customWidth="true" hidden="false" outlineLevel="0" max="3" min="3" style="0" width="29.03"/>
    <col collapsed="false" customWidth="true" hidden="false" outlineLevel="0" max="4" min="4" style="0" width="12.78"/>
    <col collapsed="false" customWidth="true" hidden="false" outlineLevel="0" max="10" min="10" style="0" width="18.06"/>
    <col collapsed="false" customWidth="true" hidden="true" outlineLevel="0" max="23" min="23" style="0" width="8.71"/>
    <col collapsed="false" customWidth="true" hidden="false" outlineLevel="0" max="959" min="957" style="0" width="11.57"/>
    <col collapsed="false" customWidth="true" hidden="false" outlineLevel="0" max="1024" min="969" style="0" width="11.52"/>
  </cols>
  <sheetData>
    <row r="2" customFormat="false" ht="13.8" hidden="false" customHeight="false" outlineLevel="0" collapsed="false">
      <c r="A2" s="1" t="s">
        <v>0</v>
      </c>
    </row>
    <row r="3" customFormat="false" ht="13.8" hidden="false" customHeight="false" outlineLevel="0" collapsed="false">
      <c r="A3" s="1"/>
    </row>
    <row r="4" customFormat="false" ht="13.8" hidden="false" customHeight="false" outlineLevel="0" collapsed="false">
      <c r="A4" s="2" t="s">
        <v>1</v>
      </c>
      <c r="B4" s="3" t="s">
        <v>2</v>
      </c>
      <c r="C4" s="4" t="s">
        <v>3</v>
      </c>
    </row>
    <row r="5" customFormat="false" ht="13.8" hidden="false" customHeight="false" outlineLevel="0" collapsed="false">
      <c r="A5" s="5" t="s">
        <v>4</v>
      </c>
      <c r="B5" s="6"/>
      <c r="C5" s="7"/>
      <c r="J5" s="8"/>
      <c r="K5" s="8"/>
    </row>
    <row r="6" customFormat="false" ht="13.8" hidden="false" customHeight="false" outlineLevel="0" collapsed="false">
      <c r="A6" s="9" t="s">
        <v>5</v>
      </c>
      <c r="B6" s="10" t="n">
        <v>4.8</v>
      </c>
      <c r="C6" s="11" t="s">
        <v>6</v>
      </c>
    </row>
    <row r="7" customFormat="false" ht="13.8" hidden="false" customHeight="false" outlineLevel="0" collapsed="false">
      <c r="A7" s="12" t="s">
        <v>7</v>
      </c>
      <c r="B7" s="13" t="n">
        <f aca="false">1.47-0.031</f>
        <v>1.439</v>
      </c>
      <c r="C7" s="14"/>
    </row>
    <row r="8" customFormat="false" ht="13.8" hidden="false" customHeight="false" outlineLevel="0" collapsed="false">
      <c r="A8" s="12" t="s">
        <v>8</v>
      </c>
      <c r="B8" s="13" t="n">
        <f aca="false">3.05+1.96-0.035-0.094-0.105-0.073-0.03</f>
        <v>4.673</v>
      </c>
      <c r="C8" s="14"/>
    </row>
    <row r="9" customFormat="false" ht="13.8" hidden="false" customHeight="false" outlineLevel="0" collapsed="false">
      <c r="A9" s="12" t="s">
        <v>9</v>
      </c>
      <c r="B9" s="13" t="n">
        <v>0.418</v>
      </c>
      <c r="C9" s="14"/>
    </row>
    <row r="10" customFormat="false" ht="13.8" hidden="false" customHeight="false" outlineLevel="0" collapsed="false">
      <c r="A10" s="12" t="s">
        <v>10</v>
      </c>
      <c r="B10" s="13" t="n">
        <f aca="false">2.5-1.88-0.011-0.095-0.073-0.065</f>
        <v>0.376</v>
      </c>
      <c r="C10" s="14"/>
    </row>
    <row r="11" customFormat="false" ht="13.8" hidden="false" customHeight="false" outlineLevel="0" collapsed="false">
      <c r="A11" s="12" t="s">
        <v>11</v>
      </c>
      <c r="B11" s="13" t="n">
        <f aca="false">4.11-2.48-1.105-0.01-0.375-0.087</f>
        <v>0.0530000000000004</v>
      </c>
      <c r="C11" s="14"/>
    </row>
    <row r="12" customFormat="false" ht="13.8" hidden="false" customHeight="false" outlineLevel="0" collapsed="false">
      <c r="A12" s="12" t="s">
        <v>12</v>
      </c>
      <c r="B12" s="13" t="n">
        <f aca="false">2.37-0.2-0.065-0.13-0.066-0.795</f>
        <v>1.114</v>
      </c>
      <c r="C12" s="14" t="s">
        <v>13</v>
      </c>
    </row>
    <row r="13" customFormat="false" ht="13.8" hidden="false" customHeight="false" outlineLevel="0" collapsed="false">
      <c r="A13" s="12" t="s">
        <v>14</v>
      </c>
      <c r="B13" s="13" t="n">
        <f aca="false">1.36-0.005-0.085</f>
        <v>1.27</v>
      </c>
      <c r="C13" s="14"/>
    </row>
    <row r="14" customFormat="false" ht="13.8" hidden="false" customHeight="false" outlineLevel="0" collapsed="false">
      <c r="A14" s="12" t="s">
        <v>15</v>
      </c>
      <c r="B14" s="13" t="n">
        <f aca="false">0.44-0.095</f>
        <v>0.345</v>
      </c>
      <c r="C14" s="14"/>
    </row>
    <row r="15" customFormat="false" ht="13.8" hidden="false" customHeight="false" outlineLevel="0" collapsed="false">
      <c r="A15" s="12" t="s">
        <v>16</v>
      </c>
      <c r="B15" s="13" t="n">
        <f aca="false">3.93-2.93-0.065-0.006-0.02</f>
        <v>0.909</v>
      </c>
      <c r="C15" s="14"/>
    </row>
    <row r="16" customFormat="false" ht="13.8" hidden="false" customHeight="false" outlineLevel="0" collapsed="false">
      <c r="A16" s="12" t="s">
        <v>17</v>
      </c>
      <c r="B16" s="13" t="n">
        <v>0.52</v>
      </c>
      <c r="C16" s="14"/>
    </row>
    <row r="17" customFormat="false" ht="13.8" hidden="false" customHeight="false" outlineLevel="0" collapsed="false">
      <c r="A17" s="12" t="s">
        <v>18</v>
      </c>
      <c r="B17" s="13" t="n">
        <f aca="false">0.795-0.21-0.003</f>
        <v>0.582</v>
      </c>
      <c r="C17" s="14"/>
    </row>
    <row r="18" customFormat="false" ht="13.8" hidden="false" customHeight="false" outlineLevel="0" collapsed="false">
      <c r="A18" s="5" t="s">
        <v>19</v>
      </c>
      <c r="B18" s="6"/>
      <c r="C18" s="15"/>
    </row>
    <row r="19" customFormat="false" ht="13.8" hidden="false" customHeight="false" outlineLevel="0" collapsed="false">
      <c r="A19" s="12" t="s">
        <v>20</v>
      </c>
      <c r="B19" s="13" t="n">
        <v>0.45</v>
      </c>
      <c r="C19" s="14"/>
    </row>
    <row r="20" customFormat="false" ht="13.8" hidden="false" customHeight="false" outlineLevel="0" collapsed="false">
      <c r="A20" s="12" t="s">
        <v>21</v>
      </c>
      <c r="B20" s="13" t="n">
        <v>0.98</v>
      </c>
      <c r="C20" s="14"/>
    </row>
    <row r="21" customFormat="false" ht="13.8" hidden="false" customHeight="false" outlineLevel="0" collapsed="false">
      <c r="A21" s="12" t="s">
        <v>22</v>
      </c>
      <c r="B21" s="13" t="n">
        <f aca="false">0.66-0.06-0.01-0.081-0.002</f>
        <v>0.507</v>
      </c>
      <c r="C21" s="14"/>
    </row>
    <row r="22" customFormat="false" ht="13.8" hidden="false" customHeight="false" outlineLevel="0" collapsed="false">
      <c r="A22" s="12" t="s">
        <v>23</v>
      </c>
      <c r="B22" s="13" t="n">
        <f aca="false">0.84-0.066-0.022-0.011-0.133-0.129</f>
        <v>0.479</v>
      </c>
      <c r="C22" s="14"/>
    </row>
    <row r="23" customFormat="false" ht="13.8" hidden="false" customHeight="false" outlineLevel="0" collapsed="false">
      <c r="A23" s="12" t="s">
        <v>24</v>
      </c>
      <c r="B23" s="13" t="n">
        <f aca="false">0.322-0.012-0.01</f>
        <v>0.3</v>
      </c>
      <c r="C23" s="14"/>
    </row>
    <row r="24" customFormat="false" ht="13.8" hidden="false" customHeight="false" outlineLevel="0" collapsed="false">
      <c r="A24" s="12" t="s">
        <v>25</v>
      </c>
      <c r="B24" s="13" t="n">
        <f aca="false">5.23+4.95-8.68</f>
        <v>1.5</v>
      </c>
      <c r="C24" s="14" t="s">
        <v>26</v>
      </c>
    </row>
    <row r="25" customFormat="false" ht="13.8" hidden="false" customHeight="false" outlineLevel="0" collapsed="false">
      <c r="A25" s="12" t="s">
        <v>27</v>
      </c>
      <c r="B25" s="13" t="n">
        <v>0.435</v>
      </c>
      <c r="C25" s="14"/>
    </row>
    <row r="26" customFormat="false" ht="13.8" hidden="false" customHeight="false" outlineLevel="0" collapsed="false">
      <c r="A26" s="12" t="s">
        <v>28</v>
      </c>
      <c r="B26" s="13" t="n">
        <f aca="false">2.45+3.75+4.15-3.885</f>
        <v>6.465</v>
      </c>
      <c r="C26" s="14"/>
    </row>
    <row r="27" customFormat="false" ht="13.8" hidden="false" customHeight="false" outlineLevel="0" collapsed="false">
      <c r="A27" s="16" t="s">
        <v>29</v>
      </c>
      <c r="B27" s="10" t="n">
        <f aca="false">4.23-3.22-0.024</f>
        <v>0.986</v>
      </c>
      <c r="C27" s="17"/>
    </row>
    <row r="28" customFormat="false" ht="13.8" hidden="false" customHeight="false" outlineLevel="0" collapsed="false">
      <c r="A28" s="16" t="s">
        <v>30</v>
      </c>
      <c r="B28" s="18" t="n">
        <f aca="false">4.45-3.14-0.029</f>
        <v>1.281</v>
      </c>
      <c r="C28" s="14" t="s">
        <v>31</v>
      </c>
    </row>
    <row r="29" customFormat="false" ht="13.8" hidden="false" customHeight="false" outlineLevel="0" collapsed="false">
      <c r="A29" s="12" t="s">
        <v>32</v>
      </c>
      <c r="B29" s="13" t="n">
        <f aca="false">4.45-3.195</f>
        <v>1.255</v>
      </c>
      <c r="C29" s="14" t="s">
        <v>33</v>
      </c>
    </row>
    <row r="30" customFormat="false" ht="13.8" hidden="false" customHeight="false" outlineLevel="0" collapsed="false">
      <c r="A30" s="12" t="s">
        <v>34</v>
      </c>
      <c r="B30" s="13" t="n">
        <v>0.22</v>
      </c>
      <c r="C30" s="17"/>
    </row>
    <row r="31" customFormat="false" ht="13.8" hidden="false" customHeight="false" outlineLevel="0" collapsed="false">
      <c r="A31" s="12" t="s">
        <v>35</v>
      </c>
      <c r="B31" s="13" t="n">
        <f aca="false">4.3+4.37+4.21+4.33+1.49+0.99-5.86</f>
        <v>13.83</v>
      </c>
      <c r="C31" s="17"/>
    </row>
    <row r="32" customFormat="false" ht="13.8" hidden="false" customHeight="false" outlineLevel="0" collapsed="false">
      <c r="A32" s="16" t="s">
        <v>36</v>
      </c>
      <c r="B32" s="10" t="n">
        <v>0.6</v>
      </c>
      <c r="C32" s="17"/>
    </row>
    <row r="33" customFormat="false" ht="13.8" hidden="false" customHeight="false" outlineLevel="0" collapsed="false">
      <c r="A33" s="16" t="s">
        <v>37</v>
      </c>
      <c r="B33" s="13" t="n">
        <f aca="false">2.84+2.59+2.51-6.745-0.31-0.031-0.004-0.685</f>
        <v>0.164999999999999</v>
      </c>
      <c r="C33" s="14"/>
    </row>
    <row r="34" customFormat="false" ht="13.8" hidden="false" customHeight="false" outlineLevel="0" collapsed="false">
      <c r="A34" s="12" t="s">
        <v>38</v>
      </c>
      <c r="B34" s="13" t="n">
        <f aca="false">4.47+5.92+5.93+4.43</f>
        <v>20.75</v>
      </c>
      <c r="C34" s="14"/>
    </row>
    <row r="35" customFormat="false" ht="13.8" hidden="false" customHeight="false" outlineLevel="0" collapsed="false">
      <c r="A35" s="12" t="s">
        <v>39</v>
      </c>
      <c r="B35" s="13" t="n">
        <v>4.32</v>
      </c>
      <c r="C35" s="14"/>
    </row>
    <row r="36" customFormat="false" ht="13.8" hidden="false" customHeight="false" outlineLevel="0" collapsed="false">
      <c r="A36" s="12" t="s">
        <v>40</v>
      </c>
      <c r="B36" s="13" t="n">
        <v>1.45</v>
      </c>
      <c r="C36" s="14"/>
    </row>
    <row r="37" customFormat="false" ht="13.8" hidden="false" customHeight="false" outlineLevel="0" collapsed="false">
      <c r="A37" s="12" t="s">
        <v>41</v>
      </c>
      <c r="B37" s="13" t="n">
        <v>1.66</v>
      </c>
      <c r="C37" s="14"/>
    </row>
    <row r="38" customFormat="false" ht="13.8" hidden="false" customHeight="false" outlineLevel="0" collapsed="false">
      <c r="A38" s="12" t="s">
        <v>42</v>
      </c>
      <c r="B38" s="13" t="n">
        <f aca="false">4.03-1.6</f>
        <v>2.43</v>
      </c>
      <c r="C38" s="14"/>
    </row>
    <row r="39" customFormat="false" ht="13.8" hidden="false" customHeight="false" outlineLevel="0" collapsed="false">
      <c r="A39" s="12" t="s">
        <v>43</v>
      </c>
      <c r="B39" s="13" t="n">
        <f aca="false">4.475+4.475</f>
        <v>8.95</v>
      </c>
      <c r="C39" s="14"/>
    </row>
    <row r="40" customFormat="false" ht="13.8" hidden="false" customHeight="false" outlineLevel="0" collapsed="false">
      <c r="A40" s="12" t="s">
        <v>43</v>
      </c>
      <c r="B40" s="13" t="n">
        <v>3.62</v>
      </c>
      <c r="C40" s="14"/>
    </row>
    <row r="41" customFormat="false" ht="13.8" hidden="false" customHeight="false" outlineLevel="0" collapsed="false">
      <c r="A41" s="12" t="s">
        <v>44</v>
      </c>
      <c r="B41" s="13" t="n">
        <f aca="false">2.85-1.51-0.055-0.008</f>
        <v>1.277</v>
      </c>
      <c r="C41" s="14" t="s">
        <v>45</v>
      </c>
    </row>
    <row r="42" customFormat="false" ht="13.8" hidden="false" customHeight="false" outlineLevel="0" collapsed="false">
      <c r="A42" s="12" t="s">
        <v>46</v>
      </c>
      <c r="B42" s="13" t="n">
        <v>1.95</v>
      </c>
      <c r="C42" s="14"/>
    </row>
    <row r="43" customFormat="false" ht="13.8" hidden="false" customHeight="false" outlineLevel="0" collapsed="false">
      <c r="A43" s="12" t="s">
        <v>47</v>
      </c>
      <c r="B43" s="13" t="n">
        <f aca="false">2.75-1.3-0.054-0.026-0.027-0.046-0.044-0.017</f>
        <v>1.236</v>
      </c>
      <c r="C43" s="14"/>
    </row>
    <row r="44" customFormat="false" ht="13.8" hidden="false" customHeight="false" outlineLevel="0" collapsed="false">
      <c r="A44" s="19" t="s">
        <v>48</v>
      </c>
      <c r="B44" s="20" t="n">
        <f aca="false">4.81-3.24-0.011</f>
        <v>1.559</v>
      </c>
      <c r="C44" s="21" t="s">
        <v>49</v>
      </c>
    </row>
    <row r="45" customFormat="false" ht="13.8" hidden="false" customHeight="false" outlineLevel="0" collapsed="false">
      <c r="A45" s="19" t="s">
        <v>50</v>
      </c>
      <c r="B45" s="20" t="n">
        <v>1.08</v>
      </c>
      <c r="C45" s="21"/>
    </row>
    <row r="46" customFormat="false" ht="13.8" hidden="false" customHeight="false" outlineLevel="0" collapsed="false">
      <c r="A46" s="19" t="s">
        <v>51</v>
      </c>
      <c r="B46" s="20" t="n">
        <f aca="false">3.65-2.92</f>
        <v>0.73</v>
      </c>
      <c r="C46" s="21" t="s">
        <v>52</v>
      </c>
    </row>
    <row r="47" customFormat="false" ht="13.8" hidden="false" customHeight="false" outlineLevel="0" collapsed="false">
      <c r="A47" s="22" t="s">
        <v>53</v>
      </c>
      <c r="B47" s="23" t="n">
        <f aca="false">3.67-3-0.295</f>
        <v>0.375</v>
      </c>
      <c r="C47" s="11" t="s">
        <v>54</v>
      </c>
    </row>
    <row r="48" customFormat="false" ht="13.8" hidden="false" customHeight="false" outlineLevel="0" collapsed="false">
      <c r="A48" s="12" t="s">
        <v>55</v>
      </c>
      <c r="B48" s="20" t="n">
        <f aca="false">1.437-0.018-0.054</f>
        <v>1.365</v>
      </c>
      <c r="C48" s="21" t="s">
        <v>56</v>
      </c>
    </row>
    <row r="49" customFormat="false" ht="13.8" hidden="false" customHeight="false" outlineLevel="0" collapsed="false">
      <c r="A49" s="19" t="s">
        <v>57</v>
      </c>
      <c r="B49" s="20" t="n">
        <v>0.34</v>
      </c>
      <c r="C49" s="21"/>
    </row>
    <row r="50" customFormat="false" ht="13.8" hidden="false" customHeight="false" outlineLevel="0" collapsed="false">
      <c r="A50" s="22" t="s">
        <v>58</v>
      </c>
      <c r="B50" s="23" t="n">
        <f aca="false">1.877-1.202</f>
        <v>0.675</v>
      </c>
      <c r="C50" s="11" t="s">
        <v>59</v>
      </c>
    </row>
    <row r="51" customFormat="false" ht="13.8" hidden="false" customHeight="false" outlineLevel="0" collapsed="false">
      <c r="A51" s="24" t="s">
        <v>60</v>
      </c>
      <c r="B51" s="25" t="n">
        <f aca="false">4.62+4.64-0.163-1.34-0.02-0.642</f>
        <v>7.095</v>
      </c>
      <c r="C51" s="26" t="s">
        <v>61</v>
      </c>
    </row>
    <row r="53" customFormat="false" ht="13.8" hidden="false" customHeight="false" outlineLevel="0" collapsed="false">
      <c r="A53" s="27"/>
      <c r="B53" s="28"/>
      <c r="C53" s="28"/>
      <c r="D53" s="28"/>
      <c r="E53" s="28"/>
      <c r="F53" s="28"/>
      <c r="G53" s="28"/>
      <c r="H53" s="28"/>
      <c r="I53" s="28"/>
    </row>
    <row r="54" customFormat="false" ht="14.65" hidden="false" customHeight="false" outlineLevel="0" collapsed="false">
      <c r="A54" s="27" t="s">
        <v>62</v>
      </c>
      <c r="B54" s="28"/>
      <c r="C54" s="28"/>
      <c r="D54" s="28"/>
      <c r="E54" s="28"/>
      <c r="F54" s="28"/>
      <c r="G54" s="28"/>
      <c r="H54" s="28"/>
      <c r="I54" s="28"/>
      <c r="J54" s="28"/>
    </row>
    <row r="55" customFormat="false" ht="14.65" hidden="false" customHeight="false" outlineLevel="0" collapsed="false">
      <c r="A55" s="27"/>
      <c r="B55" s="27"/>
      <c r="C55" s="27"/>
      <c r="D55" s="27"/>
      <c r="E55" s="27"/>
      <c r="F55" s="27"/>
      <c r="G55" s="27"/>
      <c r="H55" s="27"/>
      <c r="I55" s="28"/>
      <c r="J55" s="28"/>
    </row>
    <row r="56" customFormat="false" ht="14.65" hidden="false" customHeight="false" outlineLevel="0" collapsed="false">
      <c r="A56" s="27" t="s">
        <v>63</v>
      </c>
      <c r="B56" s="27" t="s">
        <v>64</v>
      </c>
      <c r="C56" s="27" t="s">
        <v>65</v>
      </c>
      <c r="D56" s="27" t="s">
        <v>66</v>
      </c>
      <c r="E56" s="27" t="s">
        <v>67</v>
      </c>
      <c r="F56" s="27" t="s">
        <v>68</v>
      </c>
      <c r="G56" s="27" t="s">
        <v>69</v>
      </c>
      <c r="H56" s="27" t="s">
        <v>70</v>
      </c>
      <c r="I56" s="27" t="s">
        <v>71</v>
      </c>
      <c r="J56" s="28" t="s">
        <v>72</v>
      </c>
    </row>
    <row r="57" customFormat="false" ht="15.8" hidden="false" customHeight="false" outlineLevel="0" collapsed="false">
      <c r="A57" s="29" t="s">
        <v>73</v>
      </c>
      <c r="B57" s="29" t="s">
        <v>74</v>
      </c>
      <c r="C57" s="29" t="s">
        <v>75</v>
      </c>
      <c r="D57" s="29" t="s">
        <v>76</v>
      </c>
      <c r="E57" s="29"/>
      <c r="F57" s="29" t="s">
        <v>77</v>
      </c>
      <c r="G57" s="29" t="s">
        <v>78</v>
      </c>
      <c r="H57" s="29" t="s">
        <v>79</v>
      </c>
      <c r="I57" s="29" t="s">
        <v>80</v>
      </c>
      <c r="J57" s="0" t="n">
        <v>3.66</v>
      </c>
    </row>
    <row r="58" customFormat="false" ht="15.8" hidden="false" customHeight="false" outlineLevel="0" collapsed="false">
      <c r="A58" s="29" t="s">
        <v>81</v>
      </c>
      <c r="B58" s="29" t="s">
        <v>82</v>
      </c>
      <c r="C58" s="29" t="s">
        <v>83</v>
      </c>
      <c r="D58" s="29" t="s">
        <v>84</v>
      </c>
      <c r="E58" s="29"/>
      <c r="F58" s="29" t="s">
        <v>77</v>
      </c>
      <c r="G58" s="29" t="s">
        <v>85</v>
      </c>
      <c r="H58" s="29" t="s">
        <v>86</v>
      </c>
      <c r="I58" s="29" t="s">
        <v>80</v>
      </c>
      <c r="J58" s="0" t="n">
        <v>6.56</v>
      </c>
    </row>
    <row r="59" customFormat="false" ht="15.8" hidden="false" customHeight="false" outlineLevel="0" collapsed="false">
      <c r="A59" s="29" t="s">
        <v>81</v>
      </c>
      <c r="B59" s="29" t="s">
        <v>87</v>
      </c>
      <c r="C59" s="29" t="s">
        <v>83</v>
      </c>
      <c r="D59" s="29" t="s">
        <v>88</v>
      </c>
      <c r="E59" s="29" t="s">
        <v>89</v>
      </c>
      <c r="F59" s="29" t="s">
        <v>77</v>
      </c>
      <c r="G59" s="29" t="s">
        <v>90</v>
      </c>
      <c r="H59" s="29" t="s">
        <v>91</v>
      </c>
      <c r="J59" s="0" t="n">
        <v>0.91</v>
      </c>
    </row>
    <row r="60" customFormat="false" ht="15.8" hidden="false" customHeight="false" outlineLevel="0" collapsed="false">
      <c r="A60" s="29" t="s">
        <v>81</v>
      </c>
      <c r="B60" s="29" t="s">
        <v>92</v>
      </c>
      <c r="C60" s="29" t="s">
        <v>83</v>
      </c>
      <c r="D60" s="29" t="s">
        <v>93</v>
      </c>
      <c r="E60" s="29" t="s">
        <v>89</v>
      </c>
      <c r="F60" s="29" t="s">
        <v>77</v>
      </c>
      <c r="G60" s="29" t="s">
        <v>90</v>
      </c>
      <c r="H60" s="29" t="s">
        <v>94</v>
      </c>
      <c r="J60" s="0" t="n">
        <v>2.2</v>
      </c>
    </row>
    <row r="61" customFormat="false" ht="15.8" hidden="false" customHeight="false" outlineLevel="0" collapsed="false">
      <c r="A61" s="29" t="s">
        <v>81</v>
      </c>
      <c r="B61" s="29" t="s">
        <v>92</v>
      </c>
      <c r="C61" s="29" t="s">
        <v>83</v>
      </c>
      <c r="D61" s="29" t="s">
        <v>93</v>
      </c>
      <c r="E61" s="29" t="s">
        <v>89</v>
      </c>
      <c r="F61" s="29" t="s">
        <v>77</v>
      </c>
      <c r="G61" s="29" t="s">
        <v>90</v>
      </c>
      <c r="H61" s="29" t="s">
        <v>95</v>
      </c>
      <c r="J61" s="0" t="n">
        <v>4.69</v>
      </c>
    </row>
    <row r="62" customFormat="false" ht="15.8" hidden="false" customHeight="false" outlineLevel="0" collapsed="false">
      <c r="A62" s="29" t="s">
        <v>81</v>
      </c>
      <c r="B62" s="29" t="s">
        <v>92</v>
      </c>
      <c r="C62" s="29" t="s">
        <v>83</v>
      </c>
      <c r="D62" s="29" t="s">
        <v>93</v>
      </c>
      <c r="E62" s="29" t="s">
        <v>89</v>
      </c>
      <c r="F62" s="29" t="s">
        <v>77</v>
      </c>
      <c r="G62" s="29" t="s">
        <v>90</v>
      </c>
      <c r="H62" s="29" t="s">
        <v>95</v>
      </c>
      <c r="J62" s="0" t="n">
        <v>4.69</v>
      </c>
    </row>
    <row r="63" customFormat="false" ht="15.8" hidden="false" customHeight="false" outlineLevel="0" collapsed="false">
      <c r="A63" s="29" t="s">
        <v>81</v>
      </c>
      <c r="B63" s="29" t="s">
        <v>96</v>
      </c>
      <c r="C63" s="29" t="s">
        <v>83</v>
      </c>
      <c r="D63" s="29" t="s">
        <v>97</v>
      </c>
      <c r="E63" s="29"/>
      <c r="F63" s="29" t="s">
        <v>98</v>
      </c>
      <c r="G63" s="29" t="s">
        <v>85</v>
      </c>
      <c r="H63" s="29" t="s">
        <v>99</v>
      </c>
      <c r="J63" s="0" t="n">
        <v>1.28</v>
      </c>
    </row>
    <row r="64" customFormat="false" ht="15.8" hidden="false" customHeight="false" outlineLevel="0" collapsed="false">
      <c r="A64" s="29" t="s">
        <v>81</v>
      </c>
      <c r="B64" s="29" t="s">
        <v>100</v>
      </c>
      <c r="C64" s="29" t="s">
        <v>83</v>
      </c>
      <c r="D64" s="29" t="s">
        <v>101</v>
      </c>
      <c r="E64" s="29"/>
      <c r="F64" s="29" t="s">
        <v>77</v>
      </c>
      <c r="G64" s="29" t="s">
        <v>102</v>
      </c>
      <c r="H64" s="29" t="s">
        <v>103</v>
      </c>
      <c r="I64" s="29" t="s">
        <v>80</v>
      </c>
      <c r="J64" s="0" t="n">
        <v>2.99</v>
      </c>
    </row>
    <row r="65" customFormat="false" ht="15.8" hidden="false" customHeight="false" outlineLevel="0" collapsed="false">
      <c r="A65" s="29" t="s">
        <v>81</v>
      </c>
      <c r="B65" s="29" t="s">
        <v>104</v>
      </c>
      <c r="C65" s="29" t="s">
        <v>83</v>
      </c>
      <c r="D65" s="29" t="s">
        <v>105</v>
      </c>
      <c r="E65" s="29"/>
      <c r="F65" s="29" t="s">
        <v>77</v>
      </c>
      <c r="G65" s="29" t="s">
        <v>106</v>
      </c>
      <c r="H65" s="29" t="s">
        <v>107</v>
      </c>
      <c r="I65" s="29" t="s">
        <v>80</v>
      </c>
      <c r="J65" s="0" t="n">
        <v>1.15</v>
      </c>
    </row>
    <row r="66" customFormat="false" ht="15.8" hidden="false" customHeight="false" outlineLevel="0" collapsed="false">
      <c r="A66" s="29" t="s">
        <v>81</v>
      </c>
      <c r="B66" s="29" t="s">
        <v>108</v>
      </c>
      <c r="C66" s="29" t="s">
        <v>83</v>
      </c>
      <c r="D66" s="29" t="s">
        <v>109</v>
      </c>
      <c r="E66" s="29"/>
      <c r="F66" s="29" t="s">
        <v>77</v>
      </c>
      <c r="G66" s="29" t="s">
        <v>110</v>
      </c>
      <c r="H66" s="29" t="s">
        <v>91</v>
      </c>
      <c r="I66" s="29" t="s">
        <v>80</v>
      </c>
      <c r="J66" s="0" t="n">
        <v>3.04</v>
      </c>
    </row>
    <row r="67" customFormat="false" ht="15.8" hidden="false" customHeight="false" outlineLevel="0" collapsed="false">
      <c r="A67" s="29" t="s">
        <v>81</v>
      </c>
      <c r="B67" s="29" t="s">
        <v>111</v>
      </c>
      <c r="C67" s="29" t="s">
        <v>83</v>
      </c>
      <c r="D67" s="29" t="s">
        <v>112</v>
      </c>
      <c r="E67" s="29"/>
      <c r="F67" s="29" t="s">
        <v>77</v>
      </c>
      <c r="G67" s="29" t="s">
        <v>106</v>
      </c>
      <c r="H67" s="29" t="s">
        <v>99</v>
      </c>
      <c r="I67" s="29" t="s">
        <v>80</v>
      </c>
      <c r="J67" s="0" t="n">
        <v>1.17</v>
      </c>
    </row>
    <row r="68" customFormat="false" ht="15.8" hidden="false" customHeight="false" outlineLevel="0" collapsed="false">
      <c r="A68" s="29" t="s">
        <v>81</v>
      </c>
      <c r="B68" s="29" t="s">
        <v>113</v>
      </c>
      <c r="C68" s="29" t="s">
        <v>83</v>
      </c>
      <c r="D68" s="29" t="s">
        <v>114</v>
      </c>
      <c r="E68" s="29"/>
      <c r="F68" s="29" t="s">
        <v>77</v>
      </c>
      <c r="G68" s="29" t="s">
        <v>102</v>
      </c>
      <c r="H68" s="29" t="s">
        <v>115</v>
      </c>
      <c r="I68" s="29" t="s">
        <v>80</v>
      </c>
      <c r="J68" s="0" t="n">
        <v>1.83</v>
      </c>
    </row>
    <row r="69" customFormat="false" ht="15.8" hidden="false" customHeight="false" outlineLevel="0" collapsed="false">
      <c r="A69" s="29" t="s">
        <v>81</v>
      </c>
      <c r="B69" s="29" t="s">
        <v>116</v>
      </c>
      <c r="C69" s="29" t="s">
        <v>83</v>
      </c>
      <c r="D69" s="29" t="s">
        <v>117</v>
      </c>
      <c r="E69" s="29"/>
      <c r="F69" s="29" t="s">
        <v>98</v>
      </c>
      <c r="G69" s="29" t="s">
        <v>102</v>
      </c>
      <c r="H69" s="29" t="s">
        <v>99</v>
      </c>
      <c r="I69" s="29" t="s">
        <v>80</v>
      </c>
      <c r="J69" s="0" t="n">
        <v>2.79</v>
      </c>
    </row>
    <row r="70" customFormat="false" ht="15.8" hidden="false" customHeight="false" outlineLevel="0" collapsed="false">
      <c r="A70" s="29" t="s">
        <v>81</v>
      </c>
      <c r="B70" s="29" t="s">
        <v>118</v>
      </c>
      <c r="C70" s="29" t="s">
        <v>83</v>
      </c>
      <c r="D70" s="29" t="s">
        <v>119</v>
      </c>
      <c r="E70" s="29"/>
      <c r="F70" s="29" t="s">
        <v>77</v>
      </c>
      <c r="G70" s="29" t="s">
        <v>120</v>
      </c>
      <c r="H70" s="29" t="s">
        <v>121</v>
      </c>
      <c r="I70" s="29" t="s">
        <v>80</v>
      </c>
      <c r="J70" s="0" t="n">
        <v>3.82</v>
      </c>
    </row>
    <row r="71" customFormat="false" ht="15.8" hidden="false" customHeight="false" outlineLevel="0" collapsed="false">
      <c r="A71" s="29" t="s">
        <v>81</v>
      </c>
      <c r="B71" s="29" t="s">
        <v>122</v>
      </c>
      <c r="C71" s="29" t="s">
        <v>83</v>
      </c>
      <c r="D71" s="29" t="s">
        <v>123</v>
      </c>
      <c r="E71" s="29"/>
      <c r="F71" s="29" t="s">
        <v>77</v>
      </c>
      <c r="G71" s="29" t="s">
        <v>102</v>
      </c>
      <c r="H71" s="29" t="s">
        <v>124</v>
      </c>
      <c r="I71" s="29" t="s">
        <v>80</v>
      </c>
      <c r="J71" s="0" t="n">
        <v>1.49</v>
      </c>
    </row>
    <row r="72" customFormat="false" ht="15.8" hidden="false" customHeight="false" outlineLevel="0" collapsed="false">
      <c r="A72" s="29" t="s">
        <v>81</v>
      </c>
      <c r="B72" s="29" t="s">
        <v>125</v>
      </c>
      <c r="C72" s="29" t="s">
        <v>83</v>
      </c>
      <c r="D72" s="29" t="s">
        <v>126</v>
      </c>
      <c r="E72" s="29" t="s">
        <v>89</v>
      </c>
      <c r="F72" s="29" t="s">
        <v>77</v>
      </c>
      <c r="G72" s="29" t="s">
        <v>127</v>
      </c>
      <c r="H72" s="29" t="s">
        <v>99</v>
      </c>
      <c r="I72" s="29" t="s">
        <v>128</v>
      </c>
      <c r="J72" s="0" t="n">
        <v>1.63</v>
      </c>
    </row>
    <row r="73" customFormat="false" ht="15.8" hidden="false" customHeight="false" outlineLevel="0" collapsed="false">
      <c r="A73" s="29" t="s">
        <v>81</v>
      </c>
      <c r="B73" s="29" t="s">
        <v>129</v>
      </c>
      <c r="C73" s="29" t="s">
        <v>83</v>
      </c>
      <c r="D73" s="29" t="s">
        <v>130</v>
      </c>
      <c r="E73" s="29"/>
      <c r="F73" s="29" t="s">
        <v>77</v>
      </c>
      <c r="G73" s="29" t="s">
        <v>120</v>
      </c>
      <c r="H73" s="29" t="s">
        <v>99</v>
      </c>
      <c r="I73" s="29" t="s">
        <v>80</v>
      </c>
      <c r="J73" s="0" t="n">
        <v>4.2</v>
      </c>
    </row>
    <row r="74" customFormat="false" ht="15.8" hidden="false" customHeight="false" outlineLevel="0" collapsed="false">
      <c r="A74" s="29" t="s">
        <v>81</v>
      </c>
      <c r="B74" s="29" t="s">
        <v>129</v>
      </c>
      <c r="C74" s="29" t="s">
        <v>83</v>
      </c>
      <c r="D74" s="29" t="s">
        <v>130</v>
      </c>
      <c r="E74" s="29"/>
      <c r="F74" s="29" t="s">
        <v>77</v>
      </c>
      <c r="G74" s="29" t="s">
        <v>120</v>
      </c>
      <c r="H74" s="29" t="s">
        <v>99</v>
      </c>
      <c r="I74" s="29" t="s">
        <v>80</v>
      </c>
      <c r="J74" s="0" t="n">
        <v>2.6</v>
      </c>
    </row>
    <row r="75" customFormat="false" ht="15.8" hidden="false" customHeight="false" outlineLevel="0" collapsed="false">
      <c r="A75" s="29" t="s">
        <v>81</v>
      </c>
      <c r="B75" s="29" t="s">
        <v>129</v>
      </c>
      <c r="C75" s="29" t="s">
        <v>83</v>
      </c>
      <c r="D75" s="29" t="s">
        <v>130</v>
      </c>
      <c r="E75" s="29"/>
      <c r="F75" s="29" t="s">
        <v>77</v>
      </c>
      <c r="G75" s="29" t="s">
        <v>120</v>
      </c>
      <c r="H75" s="29" t="s">
        <v>99</v>
      </c>
      <c r="I75" s="29" t="s">
        <v>80</v>
      </c>
      <c r="J75" s="0" t="n">
        <v>2.56</v>
      </c>
    </row>
    <row r="76" customFormat="false" ht="15.8" hidden="false" customHeight="false" outlineLevel="0" collapsed="false">
      <c r="A76" s="29" t="s">
        <v>81</v>
      </c>
      <c r="B76" s="29" t="s">
        <v>129</v>
      </c>
      <c r="C76" s="29" t="s">
        <v>83</v>
      </c>
      <c r="D76" s="29" t="s">
        <v>130</v>
      </c>
      <c r="E76" s="29"/>
      <c r="F76" s="29" t="s">
        <v>77</v>
      </c>
      <c r="G76" s="29" t="s">
        <v>120</v>
      </c>
      <c r="H76" s="29" t="s">
        <v>99</v>
      </c>
      <c r="I76" s="29" t="s">
        <v>80</v>
      </c>
      <c r="J76" s="0" t="n">
        <v>2.05</v>
      </c>
    </row>
    <row r="77" customFormat="false" ht="15.8" hidden="false" customHeight="false" outlineLevel="0" collapsed="false">
      <c r="A77" s="29" t="s">
        <v>81</v>
      </c>
      <c r="B77" s="29" t="s">
        <v>129</v>
      </c>
      <c r="C77" s="29" t="s">
        <v>83</v>
      </c>
      <c r="D77" s="29" t="s">
        <v>130</v>
      </c>
      <c r="E77" s="29"/>
      <c r="F77" s="29" t="s">
        <v>77</v>
      </c>
      <c r="G77" s="29" t="s">
        <v>120</v>
      </c>
      <c r="H77" s="29" t="s">
        <v>99</v>
      </c>
      <c r="I77" s="29" t="s">
        <v>80</v>
      </c>
      <c r="J77" s="0" t="n">
        <v>1.9</v>
      </c>
    </row>
    <row r="78" customFormat="false" ht="15.8" hidden="false" customHeight="false" outlineLevel="0" collapsed="false">
      <c r="A78" s="29" t="s">
        <v>81</v>
      </c>
      <c r="B78" s="29" t="s">
        <v>129</v>
      </c>
      <c r="C78" s="29" t="s">
        <v>83</v>
      </c>
      <c r="D78" s="29" t="s">
        <v>130</v>
      </c>
      <c r="E78" s="29"/>
      <c r="F78" s="29" t="s">
        <v>77</v>
      </c>
      <c r="G78" s="29" t="s">
        <v>120</v>
      </c>
      <c r="H78" s="29" t="s">
        <v>99</v>
      </c>
      <c r="I78" s="29" t="s">
        <v>80</v>
      </c>
      <c r="J78" s="0" t="n">
        <v>5.5</v>
      </c>
    </row>
    <row r="79" customFormat="false" ht="15.8" hidden="false" customHeight="false" outlineLevel="0" collapsed="false">
      <c r="A79" s="29" t="s">
        <v>81</v>
      </c>
      <c r="B79" s="29" t="s">
        <v>129</v>
      </c>
      <c r="C79" s="29" t="s">
        <v>83</v>
      </c>
      <c r="D79" s="29" t="s">
        <v>130</v>
      </c>
      <c r="E79" s="29"/>
      <c r="F79" s="29" t="s">
        <v>77</v>
      </c>
      <c r="G79" s="29" t="s">
        <v>120</v>
      </c>
      <c r="H79" s="29" t="s">
        <v>99</v>
      </c>
      <c r="I79" s="29" t="s">
        <v>80</v>
      </c>
      <c r="J79" s="0" t="n">
        <v>4.65</v>
      </c>
    </row>
    <row r="80" customFormat="false" ht="15.8" hidden="false" customHeight="false" outlineLevel="0" collapsed="false">
      <c r="A80" s="29" t="s">
        <v>81</v>
      </c>
      <c r="B80" s="29" t="s">
        <v>129</v>
      </c>
      <c r="C80" s="29" t="s">
        <v>83</v>
      </c>
      <c r="D80" s="29" t="s">
        <v>130</v>
      </c>
      <c r="E80" s="29"/>
      <c r="F80" s="29" t="s">
        <v>77</v>
      </c>
      <c r="G80" s="29" t="s">
        <v>120</v>
      </c>
      <c r="H80" s="29" t="s">
        <v>99</v>
      </c>
      <c r="I80" s="29" t="s">
        <v>80</v>
      </c>
      <c r="J80" s="0" t="n">
        <v>2.89</v>
      </c>
    </row>
    <row r="81" customFormat="false" ht="15.8" hidden="false" customHeight="false" outlineLevel="0" collapsed="false">
      <c r="A81" s="29" t="s">
        <v>81</v>
      </c>
      <c r="B81" s="29" t="s">
        <v>129</v>
      </c>
      <c r="C81" s="29" t="s">
        <v>83</v>
      </c>
      <c r="D81" s="29" t="s">
        <v>123</v>
      </c>
      <c r="E81" s="29"/>
      <c r="F81" s="29" t="s">
        <v>77</v>
      </c>
      <c r="G81" s="29" t="s">
        <v>120</v>
      </c>
      <c r="H81" s="29" t="s">
        <v>107</v>
      </c>
      <c r="I81" s="29" t="s">
        <v>131</v>
      </c>
      <c r="J81" s="0" t="n">
        <v>0.7</v>
      </c>
    </row>
    <row r="82" customFormat="false" ht="15.8" hidden="false" customHeight="false" outlineLevel="0" collapsed="false">
      <c r="A82" s="29" t="s">
        <v>81</v>
      </c>
      <c r="B82" s="29" t="s">
        <v>129</v>
      </c>
      <c r="C82" s="29" t="s">
        <v>83</v>
      </c>
      <c r="D82" s="29" t="s">
        <v>132</v>
      </c>
      <c r="E82" s="29" t="s">
        <v>89</v>
      </c>
      <c r="F82" s="29" t="s">
        <v>77</v>
      </c>
      <c r="G82" s="29" t="s">
        <v>120</v>
      </c>
      <c r="H82" s="29" t="s">
        <v>133</v>
      </c>
      <c r="I82" s="29" t="s">
        <v>128</v>
      </c>
      <c r="J82" s="0" t="n">
        <v>1.43</v>
      </c>
    </row>
    <row r="83" customFormat="false" ht="15.8" hidden="false" customHeight="false" outlineLevel="0" collapsed="false">
      <c r="A83" s="29" t="s">
        <v>81</v>
      </c>
      <c r="B83" s="29" t="s">
        <v>129</v>
      </c>
      <c r="C83" s="29" t="s">
        <v>83</v>
      </c>
      <c r="D83" s="29" t="s">
        <v>132</v>
      </c>
      <c r="E83" s="29" t="s">
        <v>89</v>
      </c>
      <c r="F83" s="29" t="s">
        <v>77</v>
      </c>
      <c r="G83" s="29" t="s">
        <v>120</v>
      </c>
      <c r="H83" s="29" t="s">
        <v>134</v>
      </c>
      <c r="I83" s="29" t="s">
        <v>128</v>
      </c>
      <c r="J83" s="0" t="n">
        <v>4.16</v>
      </c>
    </row>
    <row r="84" customFormat="false" ht="15.8" hidden="false" customHeight="false" outlineLevel="0" collapsed="false">
      <c r="A84" s="29" t="s">
        <v>81</v>
      </c>
      <c r="B84" s="29" t="s">
        <v>129</v>
      </c>
      <c r="C84" s="29" t="s">
        <v>83</v>
      </c>
      <c r="D84" s="29" t="s">
        <v>132</v>
      </c>
      <c r="E84" s="29" t="s">
        <v>89</v>
      </c>
      <c r="F84" s="29" t="s">
        <v>77</v>
      </c>
      <c r="G84" s="29" t="s">
        <v>120</v>
      </c>
      <c r="H84" s="29" t="s">
        <v>134</v>
      </c>
      <c r="I84" s="29" t="s">
        <v>128</v>
      </c>
      <c r="J84" s="0" t="n">
        <v>4.18</v>
      </c>
    </row>
    <row r="85" customFormat="false" ht="15.8" hidden="false" customHeight="false" outlineLevel="0" collapsed="false">
      <c r="A85" s="29" t="s">
        <v>81</v>
      </c>
      <c r="B85" s="29" t="s">
        <v>129</v>
      </c>
      <c r="C85" s="29" t="s">
        <v>83</v>
      </c>
      <c r="D85" s="29" t="s">
        <v>132</v>
      </c>
      <c r="E85" s="29" t="s">
        <v>89</v>
      </c>
      <c r="F85" s="29" t="s">
        <v>77</v>
      </c>
      <c r="G85" s="29" t="s">
        <v>120</v>
      </c>
      <c r="H85" s="29" t="s">
        <v>135</v>
      </c>
      <c r="I85" s="29" t="s">
        <v>128</v>
      </c>
      <c r="J85" s="0" t="n">
        <v>4.21</v>
      </c>
    </row>
    <row r="86" customFormat="false" ht="15.8" hidden="false" customHeight="false" outlineLevel="0" collapsed="false">
      <c r="A86" s="29" t="s">
        <v>81</v>
      </c>
      <c r="B86" s="29" t="s">
        <v>129</v>
      </c>
      <c r="C86" s="29" t="s">
        <v>83</v>
      </c>
      <c r="D86" s="29" t="s">
        <v>132</v>
      </c>
      <c r="E86" s="29" t="s">
        <v>89</v>
      </c>
      <c r="F86" s="29" t="s">
        <v>77</v>
      </c>
      <c r="G86" s="29" t="s">
        <v>120</v>
      </c>
      <c r="H86" s="29" t="s">
        <v>135</v>
      </c>
      <c r="I86" s="29" t="s">
        <v>128</v>
      </c>
      <c r="J86" s="0" t="n">
        <v>4.22</v>
      </c>
    </row>
    <row r="87" customFormat="false" ht="15.8" hidden="false" customHeight="false" outlineLevel="0" collapsed="false">
      <c r="A87" s="29" t="s">
        <v>81</v>
      </c>
      <c r="B87" s="29" t="s">
        <v>129</v>
      </c>
      <c r="C87" s="29" t="s">
        <v>83</v>
      </c>
      <c r="D87" s="29" t="s">
        <v>132</v>
      </c>
      <c r="E87" s="29" t="s">
        <v>89</v>
      </c>
      <c r="F87" s="29" t="s">
        <v>77</v>
      </c>
      <c r="G87" s="29" t="s">
        <v>120</v>
      </c>
      <c r="H87" s="29" t="s">
        <v>136</v>
      </c>
      <c r="I87" s="29" t="s">
        <v>128</v>
      </c>
      <c r="J87" s="0" t="n">
        <v>4.56</v>
      </c>
    </row>
    <row r="88" customFormat="false" ht="15.8" hidden="false" customHeight="false" outlineLevel="0" collapsed="false">
      <c r="A88" s="29" t="s">
        <v>81</v>
      </c>
      <c r="B88" s="29" t="s">
        <v>129</v>
      </c>
      <c r="C88" s="29" t="s">
        <v>83</v>
      </c>
      <c r="D88" s="29" t="s">
        <v>132</v>
      </c>
      <c r="E88" s="29" t="s">
        <v>89</v>
      </c>
      <c r="F88" s="29" t="s">
        <v>77</v>
      </c>
      <c r="G88" s="29" t="s">
        <v>120</v>
      </c>
      <c r="H88" s="29" t="s">
        <v>137</v>
      </c>
      <c r="I88" s="29" t="s">
        <v>128</v>
      </c>
      <c r="J88" s="0" t="n">
        <v>1.6</v>
      </c>
    </row>
    <row r="89" customFormat="false" ht="15.8" hidden="false" customHeight="false" outlineLevel="0" collapsed="false">
      <c r="A89" s="29" t="s">
        <v>81</v>
      </c>
      <c r="B89" s="29" t="s">
        <v>129</v>
      </c>
      <c r="C89" s="29" t="s">
        <v>83</v>
      </c>
      <c r="D89" s="29" t="s">
        <v>132</v>
      </c>
      <c r="E89" s="29" t="s">
        <v>89</v>
      </c>
      <c r="F89" s="29" t="s">
        <v>77</v>
      </c>
      <c r="G89" s="29" t="s">
        <v>120</v>
      </c>
      <c r="H89" s="29" t="s">
        <v>138</v>
      </c>
      <c r="I89" s="29" t="s">
        <v>128</v>
      </c>
      <c r="J89" s="0" t="n">
        <v>1.69</v>
      </c>
    </row>
    <row r="90" customFormat="false" ht="15.8" hidden="false" customHeight="false" outlineLevel="0" collapsed="false">
      <c r="A90" s="29" t="s">
        <v>81</v>
      </c>
      <c r="B90" s="29" t="s">
        <v>129</v>
      </c>
      <c r="C90" s="29" t="s">
        <v>83</v>
      </c>
      <c r="D90" s="29" t="s">
        <v>132</v>
      </c>
      <c r="E90" s="29" t="s">
        <v>89</v>
      </c>
      <c r="F90" s="29" t="s">
        <v>77</v>
      </c>
      <c r="G90" s="29" t="s">
        <v>120</v>
      </c>
      <c r="H90" s="29" t="s">
        <v>135</v>
      </c>
      <c r="I90" s="29" t="s">
        <v>128</v>
      </c>
      <c r="J90" s="0" t="n">
        <v>4.2</v>
      </c>
    </row>
    <row r="91" customFormat="false" ht="15.8" hidden="false" customHeight="false" outlineLevel="0" collapsed="false">
      <c r="A91" s="29" t="s">
        <v>81</v>
      </c>
      <c r="B91" s="29" t="s">
        <v>129</v>
      </c>
      <c r="C91" s="29" t="s">
        <v>83</v>
      </c>
      <c r="D91" s="29" t="s">
        <v>132</v>
      </c>
      <c r="E91" s="29" t="s">
        <v>89</v>
      </c>
      <c r="F91" s="29" t="s">
        <v>77</v>
      </c>
      <c r="G91" s="29" t="s">
        <v>120</v>
      </c>
      <c r="H91" s="29" t="s">
        <v>135</v>
      </c>
      <c r="I91" s="29" t="s">
        <v>128</v>
      </c>
      <c r="J91" s="0" t="n">
        <v>4.2</v>
      </c>
    </row>
    <row r="92" customFormat="false" ht="15.8" hidden="false" customHeight="false" outlineLevel="0" collapsed="false">
      <c r="A92" s="29" t="s">
        <v>81</v>
      </c>
      <c r="B92" s="29" t="s">
        <v>139</v>
      </c>
      <c r="C92" s="29" t="s">
        <v>83</v>
      </c>
      <c r="D92" s="29" t="s">
        <v>84</v>
      </c>
      <c r="E92" s="29" t="s">
        <v>89</v>
      </c>
      <c r="F92" s="29" t="s">
        <v>77</v>
      </c>
      <c r="G92" s="29" t="s">
        <v>90</v>
      </c>
      <c r="H92" s="29" t="s">
        <v>140</v>
      </c>
      <c r="J92" s="0" t="n">
        <v>2.09</v>
      </c>
    </row>
    <row r="93" customFormat="false" ht="15.8" hidden="false" customHeight="false" outlineLevel="0" collapsed="false">
      <c r="A93" s="29" t="s">
        <v>141</v>
      </c>
      <c r="B93" s="29" t="s">
        <v>142</v>
      </c>
      <c r="C93" s="29" t="s">
        <v>83</v>
      </c>
      <c r="D93" s="29" t="s">
        <v>105</v>
      </c>
      <c r="E93" s="29" t="s">
        <v>143</v>
      </c>
      <c r="F93" s="29" t="s">
        <v>77</v>
      </c>
      <c r="G93" s="29" t="s">
        <v>144</v>
      </c>
      <c r="H93" s="29" t="s">
        <v>145</v>
      </c>
      <c r="I93" s="29" t="s">
        <v>80</v>
      </c>
      <c r="J93" s="0" t="n">
        <v>2.26</v>
      </c>
    </row>
    <row r="94" customFormat="false" ht="15.8" hidden="false" customHeight="false" outlineLevel="0" collapsed="false">
      <c r="A94" s="29" t="s">
        <v>141</v>
      </c>
      <c r="B94" s="29" t="s">
        <v>146</v>
      </c>
      <c r="C94" s="29" t="s">
        <v>83</v>
      </c>
      <c r="D94" s="29" t="s">
        <v>147</v>
      </c>
      <c r="E94" s="29"/>
      <c r="F94" s="29" t="s">
        <v>77</v>
      </c>
      <c r="G94" s="29" t="s">
        <v>144</v>
      </c>
      <c r="H94" s="29" t="s">
        <v>148</v>
      </c>
      <c r="I94" s="29" t="s">
        <v>80</v>
      </c>
      <c r="J94" s="0" t="n">
        <v>1.5</v>
      </c>
    </row>
    <row r="95" customFormat="false" ht="15.8" hidden="false" customHeight="false" outlineLevel="0" collapsed="false">
      <c r="A95" s="29" t="s">
        <v>149</v>
      </c>
      <c r="B95" s="29" t="s">
        <v>150</v>
      </c>
      <c r="C95" s="29" t="s">
        <v>83</v>
      </c>
      <c r="D95" s="29" t="s">
        <v>109</v>
      </c>
      <c r="E95" s="29"/>
      <c r="F95" s="29" t="s">
        <v>77</v>
      </c>
      <c r="G95" s="29" t="s">
        <v>102</v>
      </c>
      <c r="H95" s="29" t="s">
        <v>151</v>
      </c>
      <c r="I95" s="29" t="s">
        <v>80</v>
      </c>
      <c r="J95" s="0" t="n">
        <v>5.44</v>
      </c>
    </row>
    <row r="96" customFormat="false" ht="15.8" hidden="false" customHeight="false" outlineLevel="0" collapsed="false">
      <c r="A96" s="29" t="s">
        <v>149</v>
      </c>
      <c r="B96" s="29" t="s">
        <v>150</v>
      </c>
      <c r="C96" s="29" t="s">
        <v>83</v>
      </c>
      <c r="D96" s="29" t="s">
        <v>109</v>
      </c>
      <c r="E96" s="29"/>
      <c r="F96" s="29" t="s">
        <v>77</v>
      </c>
      <c r="G96" s="29" t="s">
        <v>102</v>
      </c>
      <c r="H96" s="29" t="s">
        <v>145</v>
      </c>
      <c r="I96" s="29" t="s">
        <v>80</v>
      </c>
      <c r="J96" s="0" t="n">
        <v>5.39</v>
      </c>
    </row>
    <row r="97" customFormat="false" ht="15.8" hidden="false" customHeight="false" outlineLevel="0" collapsed="false">
      <c r="A97" s="29" t="s">
        <v>149</v>
      </c>
      <c r="B97" s="29" t="s">
        <v>152</v>
      </c>
      <c r="C97" s="29" t="s">
        <v>83</v>
      </c>
      <c r="D97" s="29" t="s">
        <v>153</v>
      </c>
      <c r="E97" s="29"/>
      <c r="F97" s="29" t="s">
        <v>77</v>
      </c>
      <c r="G97" s="29" t="s">
        <v>102</v>
      </c>
      <c r="H97" s="29" t="s">
        <v>154</v>
      </c>
      <c r="I97" s="29" t="s">
        <v>80</v>
      </c>
      <c r="J97" s="0" t="n">
        <v>3</v>
      </c>
    </row>
    <row r="98" customFormat="false" ht="15.8" hidden="false" customHeight="false" outlineLevel="0" collapsed="false">
      <c r="A98" s="29" t="s">
        <v>149</v>
      </c>
      <c r="B98" s="29" t="s">
        <v>155</v>
      </c>
      <c r="C98" s="29" t="s">
        <v>83</v>
      </c>
      <c r="D98" s="29" t="s">
        <v>132</v>
      </c>
      <c r="E98" s="29"/>
      <c r="F98" s="29" t="s">
        <v>77</v>
      </c>
      <c r="G98" s="29" t="s">
        <v>102</v>
      </c>
      <c r="H98" s="29" t="s">
        <v>156</v>
      </c>
      <c r="I98" s="29" t="s">
        <v>80</v>
      </c>
      <c r="J98" s="0" t="n">
        <v>4.78</v>
      </c>
    </row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5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2019-07-25T13:06:08Z</dcterms:created>
  <dc:creator>user</dc:creator>
  <dc:description/>
  <dc:language>ru-RU</dc:language>
  <cp:lastModifiedBy/>
  <cp:lastPrinted>2019-07-25T13:17:09Z</cp:lastPrinted>
  <dcterms:modified xsi:type="dcterms:W3CDTF">2021-05-05T10:43:30Z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