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4435" windowHeight="7875"/>
  </bookViews>
  <sheets>
    <sheet name="ПРАЙС-ЛИСТ" sheetId="2" r:id="rId1"/>
  </sheets>
  <definedNames>
    <definedName name="_xlnm._FilterDatabase" localSheetId="0" hidden="1">'ПРАЙС-ЛИСТ'!$A$3:$S$3</definedName>
  </definedNames>
  <calcPr calcId="152511"/>
</workbook>
</file>

<file path=xl/calcChain.xml><?xml version="1.0" encoding="utf-8"?>
<calcChain xmlns="http://schemas.openxmlformats.org/spreadsheetml/2006/main">
  <c r="M2" i="2" l="1"/>
  <c r="K2" i="2"/>
  <c r="N32" i="2" l="1"/>
  <c r="M32" i="2"/>
  <c r="L32" i="2"/>
  <c r="N15" i="2"/>
  <c r="M15" i="2"/>
  <c r="L15" i="2"/>
  <c r="N16" i="2"/>
  <c r="M16" i="2"/>
  <c r="L16" i="2"/>
  <c r="N14" i="2"/>
  <c r="M14" i="2"/>
  <c r="L14" i="2"/>
  <c r="N13" i="2"/>
  <c r="M13" i="2"/>
  <c r="L13" i="2"/>
  <c r="N49" i="2"/>
  <c r="M49" i="2"/>
  <c r="L49" i="2"/>
  <c r="N54" i="2" l="1"/>
  <c r="N53" i="2"/>
  <c r="N51" i="2"/>
  <c r="N50" i="2"/>
  <c r="N48" i="2"/>
  <c r="N47" i="2"/>
  <c r="N46" i="2"/>
  <c r="N45" i="2"/>
  <c r="N44" i="2"/>
  <c r="N43" i="2"/>
  <c r="N41" i="2"/>
  <c r="N40" i="2"/>
  <c r="N38" i="2"/>
  <c r="N37" i="2"/>
  <c r="N36" i="2"/>
  <c r="N35" i="2"/>
  <c r="N33" i="2"/>
  <c r="N31" i="2"/>
  <c r="N30" i="2"/>
  <c r="N29" i="2"/>
  <c r="N28" i="2"/>
  <c r="N27" i="2"/>
  <c r="N26" i="2"/>
  <c r="N25" i="2"/>
  <c r="N24" i="2"/>
  <c r="N23" i="2"/>
  <c r="N22" i="2"/>
  <c r="N21" i="2"/>
  <c r="N19" i="2"/>
  <c r="N18" i="2"/>
  <c r="N17" i="2"/>
  <c r="N12" i="2"/>
  <c r="N10" i="2"/>
  <c r="N9" i="2"/>
  <c r="N8" i="2"/>
  <c r="N7" i="2"/>
  <c r="N6" i="2"/>
  <c r="N5" i="2"/>
  <c r="M5" i="2"/>
  <c r="L5" i="2"/>
  <c r="N2" i="2" l="1"/>
  <c r="M40" i="2" l="1"/>
  <c r="L40" i="2"/>
  <c r="L33" i="2"/>
  <c r="M33" i="2"/>
  <c r="M41" i="2"/>
  <c r="M43" i="2"/>
  <c r="M44" i="2"/>
  <c r="M45" i="2"/>
  <c r="M46" i="2"/>
  <c r="M47" i="2"/>
  <c r="M48" i="2"/>
  <c r="M50" i="2"/>
  <c r="M51" i="2"/>
  <c r="M53" i="2"/>
  <c r="M54" i="2"/>
  <c r="L41" i="2"/>
  <c r="L43" i="2"/>
  <c r="L44" i="2"/>
  <c r="L45" i="2"/>
  <c r="L46" i="2"/>
  <c r="L47" i="2"/>
  <c r="L48" i="2"/>
  <c r="L50" i="2"/>
  <c r="L51" i="2"/>
  <c r="L53" i="2"/>
  <c r="L54" i="2"/>
  <c r="M35" i="2"/>
  <c r="M36" i="2"/>
  <c r="M37" i="2"/>
  <c r="M38" i="2"/>
  <c r="L35" i="2"/>
  <c r="L36" i="2"/>
  <c r="L37" i="2"/>
  <c r="L38" i="2"/>
  <c r="M6" i="2"/>
  <c r="M7" i="2"/>
  <c r="M8" i="2"/>
  <c r="M9" i="2"/>
  <c r="M10" i="2"/>
  <c r="M12" i="2"/>
  <c r="M17" i="2"/>
  <c r="M18" i="2"/>
  <c r="M19" i="2"/>
  <c r="L6" i="2"/>
  <c r="L7" i="2"/>
  <c r="L8" i="2"/>
  <c r="L9" i="2"/>
  <c r="L10" i="2"/>
  <c r="L12" i="2"/>
  <c r="L17" i="2"/>
  <c r="L18" i="2"/>
  <c r="L19" i="2"/>
  <c r="L21" i="2"/>
  <c r="M29" i="2" l="1"/>
  <c r="L29" i="2"/>
  <c r="M28" i="2"/>
  <c r="L28" i="2"/>
  <c r="M27" i="2"/>
  <c r="L27" i="2"/>
  <c r="M25" i="2"/>
  <c r="L25" i="2"/>
  <c r="M24" i="2"/>
  <c r="L24" i="2"/>
  <c r="M23" i="2"/>
  <c r="L23" i="2"/>
  <c r="M22" i="2"/>
  <c r="L22" i="2"/>
  <c r="M30" i="2"/>
  <c r="L30" i="2"/>
  <c r="M26" i="2"/>
  <c r="L26" i="2"/>
  <c r="M31" i="2"/>
  <c r="L31" i="2"/>
  <c r="M21" i="2"/>
  <c r="L2" i="2" l="1"/>
  <c r="K1" i="2" s="1"/>
</calcChain>
</file>

<file path=xl/sharedStrings.xml><?xml version="1.0" encoding="utf-8"?>
<sst xmlns="http://schemas.openxmlformats.org/spreadsheetml/2006/main" count="257" uniqueCount="155">
  <si>
    <t>ВАШ ЗАКАЗ</t>
  </si>
  <si>
    <t>Справочная информация</t>
  </si>
  <si>
    <t>Фото</t>
  </si>
  <si>
    <t>Наименование</t>
  </si>
  <si>
    <t>Объем</t>
  </si>
  <si>
    <t>Ссылка на описание</t>
  </si>
  <si>
    <t>Комментарии</t>
  </si>
  <si>
    <t>Заказ, кор.</t>
  </si>
  <si>
    <t>Сумма, руб.</t>
  </si>
  <si>
    <t>Вес Брутто</t>
  </si>
  <si>
    <t>Брутто, кг</t>
  </si>
  <si>
    <t>Объем, мз</t>
  </si>
  <si>
    <t>шт.в коробке</t>
  </si>
  <si>
    <t>Кол-во коробок на Паллете</t>
  </si>
  <si>
    <t>!!!ХИТ ПРОДАЖ!!!</t>
  </si>
  <si>
    <t>Ссылка на отзывы</t>
  </si>
  <si>
    <t>25 мл</t>
  </si>
  <si>
    <t>Боярышника настойка, и/у</t>
  </si>
  <si>
    <t xml:space="preserve">Аралии настойка, и/у </t>
  </si>
  <si>
    <t>Валерианы настойка, и/у</t>
  </si>
  <si>
    <t xml:space="preserve">Женьшеня настойка, и/у </t>
  </si>
  <si>
    <t xml:space="preserve">Календулы настойка, и/у </t>
  </si>
  <si>
    <t>Мяты перечной настойка, и/у</t>
  </si>
  <si>
    <t>Эвкалипта настойка, и/у</t>
  </si>
  <si>
    <t>Пустырника настойка, и/у</t>
  </si>
  <si>
    <t xml:space="preserve">Прополиса настойка,  и/у </t>
  </si>
  <si>
    <t xml:space="preserve">Полыни настойка, и/у </t>
  </si>
  <si>
    <t>Пиона уклоняющегося настойка, и/у</t>
  </si>
  <si>
    <t xml:space="preserve">Перца стручкового настойка,  и/у
</t>
  </si>
  <si>
    <t>Срок годности</t>
  </si>
  <si>
    <t>3 года</t>
  </si>
  <si>
    <t>2  года</t>
  </si>
  <si>
    <t>4 года</t>
  </si>
  <si>
    <t>2 года</t>
  </si>
  <si>
    <t>5 лет</t>
  </si>
  <si>
    <t>Номер нормативного документа</t>
  </si>
  <si>
    <t>ЛП-005921-181119</t>
  </si>
  <si>
    <t>ЛСР-004134/09-120718</t>
  </si>
  <si>
    <t>ЛСР-008188/08-160718</t>
  </si>
  <si>
    <t>ЛП-005841-031019</t>
  </si>
  <si>
    <t>ЛП-001293-020517</t>
  </si>
  <si>
    <t>ЛП-006692-120121</t>
  </si>
  <si>
    <t>ЛСР-003737/09-130418</t>
  </si>
  <si>
    <t>ЛП-003173-070918</t>
  </si>
  <si>
    <t>ЛСР-000839/10-160318</t>
  </si>
  <si>
    <t>ЛСР-007276/10-130818</t>
  </si>
  <si>
    <t>ЛП-005819-250919</t>
  </si>
  <si>
    <t>ЛСР-000004/10-081018</t>
  </si>
  <si>
    <t>50 мл</t>
  </si>
  <si>
    <t>40 мл</t>
  </si>
  <si>
    <t>ЛП-002360</t>
  </si>
  <si>
    <t>ЛП-002102-120318</t>
  </si>
  <si>
    <t>ЛП-002256-070618</t>
  </si>
  <si>
    <t>ЛП-006659-181220</t>
  </si>
  <si>
    <t xml:space="preserve">3 года 6 месяцев
</t>
  </si>
  <si>
    <t>Элеутерококка экстракт жидкий, и/у</t>
  </si>
  <si>
    <t>Родиолы экстракт жидкий, и/у</t>
  </si>
  <si>
    <t xml:space="preserve">Перца водяного экстракт жидкий, и/у
</t>
  </si>
  <si>
    <t>КОСМЕТИЧЕСКАЯ ПРОДУКЦИЯ (НДС 20%)</t>
  </si>
  <si>
    <t>Борная кислота, раствор для местного применения, [спиртовой], 3 %, и/у</t>
  </si>
  <si>
    <t xml:space="preserve">3 года 
</t>
  </si>
  <si>
    <t>ЛП-006247-100620</t>
  </si>
  <si>
    <t>100 мл</t>
  </si>
  <si>
    <t>Йодинол, раствор для местного и наружного применения, и/у</t>
  </si>
  <si>
    <t>ЛП-006212-200520</t>
  </si>
  <si>
    <t>Камфорный спирт, раствор для наружного применения 2 %, 10 %, и/у</t>
  </si>
  <si>
    <t>Люголь, раствор для местного применения, и/у</t>
  </si>
  <si>
    <t>ЛП-006223-260520</t>
  </si>
  <si>
    <t>ЛП-006647-141220</t>
  </si>
  <si>
    <t xml:space="preserve">Медицинский антисептический раствор, раствор для наружного применения 40 %, 70 %, 90 %, </t>
  </si>
  <si>
    <t xml:space="preserve">5 лет
</t>
  </si>
  <si>
    <t>ЛСР-004694/09-100609</t>
  </si>
  <si>
    <t>Муравьиный спирт, раствор для наружного применения спиртовой, 1,4%, и/у</t>
  </si>
  <si>
    <t>ЛП-006743-010221</t>
  </si>
  <si>
    <t>Салициловая кислота, раствор для наружного применения 1%, 2%, и/у</t>
  </si>
  <si>
    <t>ЛП-006144-160320</t>
  </si>
  <si>
    <t xml:space="preserve">2 года
</t>
  </si>
  <si>
    <t>Р N002779/01-021009,
Изм. № 1,2,3</t>
  </si>
  <si>
    <t>ЛП-001255-030817</t>
  </si>
  <si>
    <t>6 месяцев</t>
  </si>
  <si>
    <t>Пихтовое масло, масло для наружного применения</t>
  </si>
  <si>
    <t>Под заказ</t>
  </si>
  <si>
    <t>ЛП-006445-080920</t>
  </si>
  <si>
    <t>Пихтовое масло, субстанция-жидкость</t>
  </si>
  <si>
    <t>канистра</t>
  </si>
  <si>
    <t>ФС 001858-120219</t>
  </si>
  <si>
    <t>ФС 001944-110919</t>
  </si>
  <si>
    <t>Прополис-септ</t>
  </si>
  <si>
    <t>Прополис-спрей</t>
  </si>
  <si>
    <t>ТУ 9158-005-51747261-2011 изм. 1,2,3</t>
  </si>
  <si>
    <t xml:space="preserve">ТУ 9158-005-51747261-2011 изм. 1,2,3 </t>
  </si>
  <si>
    <t xml:space="preserve">4 года
</t>
  </si>
  <si>
    <t>https://irecommend.ru/content/antisepticheskoe-sredstvo-rotokan-ooo-begrif</t>
  </si>
  <si>
    <t>https://irecommend.ru/content/nastoika-begrif-ooo-nastoika-pustyrnika</t>
  </si>
  <si>
    <t>https://irecommend.ru/content/nastoika-ooo-begrif-kalenduly</t>
  </si>
  <si>
    <t>https://irecommend.ru/content/nastoika-ooo-begrif-boyaryshnika</t>
  </si>
  <si>
    <t>https://otzovik.com/reviews/nastoyka_propolisa_begrif</t>
  </si>
  <si>
    <t>!Лидер по отзывам!</t>
  </si>
  <si>
    <t>https://otzovik.com/reviews/nastoyka_evkalipta_begrif</t>
  </si>
  <si>
    <t>https://otzovik.com/reviews/nastoyka_valeriani_begrif</t>
  </si>
  <si>
    <t>https://otzovik.com/review_1702198.html</t>
  </si>
  <si>
    <t>https://otzovik.com/reviews/ekstrakt_zhidkiy_perca_vodyanogo_begrif</t>
  </si>
  <si>
    <t>https://otzovik.com/reviews/nastoyka_piona_uklonyayuschegosya_begrif</t>
  </si>
  <si>
    <t>Солодки сироп</t>
  </si>
  <si>
    <t>https://otzovik.com/reviews/sirop_ot_kashlya_begrif_solodki_sirop</t>
  </si>
  <si>
    <t>https://otzovik.com/reviews/efirnoe_maslo_pihti_begrif</t>
  </si>
  <si>
    <t>Прополиса экстракт жидкий, субстанция-жидкость</t>
  </si>
  <si>
    <t>https://irecommend.ru/content/bad-ooo-begrif-eleuterokokka-ekstrakt-zhidkii</t>
  </si>
  <si>
    <t>Шиповника сироп</t>
  </si>
  <si>
    <t xml:space="preserve">Прополис-септ, эфирное масло сладкого апельсина </t>
  </si>
  <si>
    <t>Прополис-септ, эфирное масло грейпфрута</t>
  </si>
  <si>
    <t>Прополис-септ, эфирное масло мяты</t>
  </si>
  <si>
    <t>Прополис-септ, эфирное масло корицы</t>
  </si>
  <si>
    <t>30 мл</t>
  </si>
  <si>
    <t>http://www.bagrif.ru/produkt/propolis-spray.html</t>
  </si>
  <si>
    <t>http://www.bagrif.ru/produkt/nastoyka_perca.html</t>
  </si>
  <si>
    <t>http://www.bagrif.ru/produkt/nastoyka_boyarishnika.html</t>
  </si>
  <si>
    <t>http://www.bagrif.ru/produkt/nastoyka_valeriani.html</t>
  </si>
  <si>
    <t>http://www.bagrif.ru/produkt/rotokan.html</t>
  </si>
  <si>
    <t>http://www.bagrif.ru/produkt/nastoyka_piona.html</t>
  </si>
  <si>
    <t>http://www.bagrif.ru/produkt/nastoyka_propolisa.html</t>
  </si>
  <si>
    <t>http://www.bagrif.ru/produkt/nastoyka_pustirnika.html</t>
  </si>
  <si>
    <t>http://www.bagrif.ru/produkt/nastoyka_kalenduli.html</t>
  </si>
  <si>
    <t>http://www.bagrif.ru/produkt/solodki_sirop.html</t>
  </si>
  <si>
    <t>http://www.bagrif.ru/produkt/shipovnika_sirop.html</t>
  </si>
  <si>
    <t>http://www.bagrif.ru/produkt/price_masla_efirnie.html</t>
  </si>
  <si>
    <t>https://productcenter.ru/products/78618/antisieptik-dlia-ruk-propolis-siept</t>
  </si>
  <si>
    <t>НОВИНКА</t>
  </si>
  <si>
    <t>250 мл</t>
  </si>
  <si>
    <t>http://www.bagrif.ru/produkt/aseptic_sol_med.html</t>
  </si>
  <si>
    <t>Ротокан экстракт жидкий, и/у</t>
  </si>
  <si>
    <t>Алтея сироп</t>
  </si>
  <si>
    <t>10 л</t>
  </si>
  <si>
    <t>канистра, за литр</t>
  </si>
  <si>
    <t>Поступит в продажу с 2022 года</t>
  </si>
  <si>
    <t xml:space="preserve"> 25 мл </t>
  </si>
  <si>
    <t>Под заказ. ЦЕНУ уточнять у менеджера</t>
  </si>
  <si>
    <t>ЛП-006908-090421</t>
  </si>
  <si>
    <t>Меновазин, раствор для наружного применения спиртовой</t>
  </si>
  <si>
    <t>ЛП-007010</t>
  </si>
  <si>
    <t>Пертуссин сироп</t>
  </si>
  <si>
    <t>100 гр</t>
  </si>
  <si>
    <t>125 гр</t>
  </si>
  <si>
    <t>Амброксол-БЭГРИФ, сироп с ароматом банана</t>
  </si>
  <si>
    <t>Амброксол-БЭГРИФ, сироп с ароматом клубники</t>
  </si>
  <si>
    <t>Амброксол-БЭГРИФ, сироп с ароматом малины</t>
  </si>
  <si>
    <t xml:space="preserve">3 года
</t>
  </si>
  <si>
    <t>Эхинацеи настойка, и/у</t>
  </si>
  <si>
    <t>Цена с НДС</t>
  </si>
  <si>
    <t>СИРОПЫ (НДС 10%)</t>
  </si>
  <si>
    <t>НАСТОЙКИ (НДС 10%)</t>
  </si>
  <si>
    <t>ЭКСТРАКТЫ (НДС 10%)</t>
  </si>
  <si>
    <t>МАСЛА (НДС 10%)</t>
  </si>
  <si>
    <t>РАСТВОРЫ (НДС 10%)</t>
  </si>
  <si>
    <t>СУБСТАНЦИИ (НДС 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</si>
</sst>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 гр&quot;"/>
    <numFmt numFmtId="165" formatCode="0.0"/>
    <numFmt numFmtId="166" formatCode="0.000"/>
  </numFmts>
  <fonts count="21" x14ac:knownFonts="1">
    <font>
      <sz val="8"/>
      <name val="Arial"/>
    </font>
    <font>
      <sz val="11"/>
      <color rgb="FF000000"/>
      <name val="Calibri"/>
      <family val="2"/>
      <charset val="204"/>
    </font>
    <font>
      <b/>
      <sz val="14"/>
      <color rgb="FF0070C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8"/>
      <color rgb="FF000000"/>
      <name val="Comic Sans MS"/>
      <family val="4"/>
      <charset val="204"/>
    </font>
    <font>
      <sz val="12"/>
      <color rgb="FFFFFFFF"/>
      <name val="Calibri Light"/>
      <family val="2"/>
      <charset val="204"/>
    </font>
    <font>
      <b/>
      <sz val="14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4"/>
      <color rgb="FF00B050"/>
      <name val="Calibri"/>
      <family val="2"/>
      <charset val="204"/>
    </font>
    <font>
      <sz val="9"/>
      <color rgb="FF000000"/>
      <name val="Calibri Light"/>
      <family val="2"/>
      <charset val="204"/>
    </font>
    <font>
      <u/>
      <sz val="8"/>
      <color theme="1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color theme="1"/>
      <name val="Comic Sans MS"/>
      <family val="4"/>
      <charset val="204"/>
    </font>
    <font>
      <sz val="14"/>
      <color rgb="FF0070C0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14"/>
      <color theme="0"/>
      <name val="Calibri Light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lightGray">
        <fgColor rgb="FFFFFF00"/>
        <bgColor rgb="FFFFFF99"/>
      </patternFill>
    </fill>
    <fill>
      <patternFill patternType="solid">
        <fgColor rgb="FFFFFF0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lightGray">
        <fgColor rgb="FFFFFF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rgb="FF000000"/>
      </patternFill>
    </fill>
  </fills>
  <borders count="4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5" fillId="6" borderId="0">
      <alignment horizontal="center" vertical="center"/>
    </xf>
  </cellStyleXfs>
  <cellXfs count="149"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1" fontId="3" fillId="2" borderId="4" xfId="0" applyNumberFormat="1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/>
    </xf>
    <xf numFmtId="0" fontId="12" fillId="5" borderId="10" xfId="1" applyFill="1" applyBorder="1" applyAlignment="1" applyProtection="1">
      <alignment horizontal="center" vertical="center" wrapText="1"/>
    </xf>
    <xf numFmtId="0" fontId="12" fillId="5" borderId="12" xfId="1" applyFill="1" applyBorder="1" applyAlignment="1" applyProtection="1">
      <alignment horizontal="center" vertical="center" wrapText="1"/>
    </xf>
    <xf numFmtId="2" fontId="8" fillId="4" borderId="10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9" fillId="7" borderId="14" xfId="0" applyFont="1" applyFill="1" applyBorder="1" applyAlignment="1">
      <alignment horizontal="left" vertical="center" wrapText="1"/>
    </xf>
    <xf numFmtId="164" fontId="8" fillId="7" borderId="14" xfId="0" applyNumberFormat="1" applyFont="1" applyFill="1" applyBorder="1" applyAlignment="1">
      <alignment horizontal="center" vertical="center" wrapText="1"/>
    </xf>
    <xf numFmtId="0" fontId="12" fillId="5" borderId="14" xfId="1" applyFill="1" applyBorder="1" applyAlignment="1" applyProtection="1">
      <alignment horizontal="center" vertical="center" wrapText="1"/>
    </xf>
    <xf numFmtId="2" fontId="8" fillId="4" borderId="14" xfId="0" applyNumberFormat="1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9" fillId="7" borderId="12" xfId="0" applyFont="1" applyFill="1" applyBorder="1" applyAlignment="1">
      <alignment horizontal="left" vertical="center" wrapText="1"/>
    </xf>
    <xf numFmtId="164" fontId="8" fillId="7" borderId="12" xfId="0" applyNumberFormat="1" applyFont="1" applyFill="1" applyBorder="1" applyAlignment="1">
      <alignment horizontal="center" vertical="center" wrapText="1"/>
    </xf>
    <xf numFmtId="2" fontId="8" fillId="4" borderId="12" xfId="0" applyNumberFormat="1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9" fillId="7" borderId="26" xfId="0" applyFont="1" applyFill="1" applyBorder="1" applyAlignment="1">
      <alignment horizontal="left" vertical="center" wrapText="1"/>
    </xf>
    <xf numFmtId="164" fontId="8" fillId="7" borderId="26" xfId="0" applyNumberFormat="1" applyFont="1" applyFill="1" applyBorder="1" applyAlignment="1">
      <alignment horizontal="center" vertical="center" wrapText="1"/>
    </xf>
    <xf numFmtId="0" fontId="12" fillId="5" borderId="26" xfId="1" applyFill="1" applyBorder="1" applyAlignment="1" applyProtection="1">
      <alignment horizontal="center" vertical="center" wrapText="1"/>
    </xf>
    <xf numFmtId="2" fontId="8" fillId="4" borderId="26" xfId="0" applyNumberFormat="1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left" vertical="center" wrapText="1"/>
    </xf>
    <xf numFmtId="164" fontId="8" fillId="7" borderId="10" xfId="0" applyNumberFormat="1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9" fillId="7" borderId="19" xfId="0" applyFont="1" applyFill="1" applyBorder="1" applyAlignment="1">
      <alignment horizontal="left" vertical="center" wrapText="1"/>
    </xf>
    <xf numFmtId="164" fontId="8" fillId="7" borderId="19" xfId="0" applyNumberFormat="1" applyFont="1" applyFill="1" applyBorder="1" applyAlignment="1">
      <alignment horizontal="center" vertical="center" wrapText="1"/>
    </xf>
    <xf numFmtId="0" fontId="12" fillId="5" borderId="19" xfId="1" applyFill="1" applyBorder="1" applyAlignment="1" applyProtection="1">
      <alignment horizontal="center" vertical="center" wrapText="1"/>
    </xf>
    <xf numFmtId="2" fontId="8" fillId="4" borderId="19" xfId="0" applyNumberFormat="1" applyFont="1" applyFill="1" applyBorder="1" applyAlignment="1">
      <alignment horizontal="center" vertical="center"/>
    </xf>
    <xf numFmtId="0" fontId="10" fillId="7" borderId="19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left" vertical="center" wrapText="1"/>
    </xf>
    <xf numFmtId="164" fontId="8" fillId="7" borderId="17" xfId="0" applyNumberFormat="1" applyFont="1" applyFill="1" applyBorder="1" applyAlignment="1">
      <alignment horizontal="center" vertical="center" wrapText="1"/>
    </xf>
    <xf numFmtId="0" fontId="12" fillId="5" borderId="15" xfId="1" applyFill="1" applyBorder="1" applyAlignment="1" applyProtection="1">
      <alignment horizontal="center" vertical="center" wrapText="1"/>
    </xf>
    <xf numFmtId="2" fontId="8" fillId="4" borderId="15" xfId="0" applyNumberFormat="1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164" fontId="8" fillId="7" borderId="2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2" fontId="8" fillId="4" borderId="27" xfId="0" applyNumberFormat="1" applyFont="1" applyFill="1" applyBorder="1" applyAlignment="1">
      <alignment horizontal="center" vertical="center"/>
    </xf>
    <xf numFmtId="0" fontId="10" fillId="7" borderId="28" xfId="0" applyFont="1" applyFill="1" applyBorder="1" applyAlignment="1">
      <alignment horizontal="center" vertical="center"/>
    </xf>
    <xf numFmtId="0" fontId="10" fillId="7" borderId="29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6" fillId="0" borderId="8" xfId="0" applyFont="1" applyFill="1" applyBorder="1" applyAlignment="1">
      <alignment horizontal="left"/>
    </xf>
    <xf numFmtId="3" fontId="18" fillId="2" borderId="1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16" fillId="2" borderId="14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16" fillId="2" borderId="31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0" fontId="4" fillId="8" borderId="3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left"/>
    </xf>
    <xf numFmtId="0" fontId="17" fillId="8" borderId="32" xfId="0" applyFont="1" applyFill="1" applyBorder="1" applyAlignment="1">
      <alignment horizontal="center" vertical="center" wrapText="1"/>
    </xf>
    <xf numFmtId="0" fontId="12" fillId="5" borderId="36" xfId="1" applyFill="1" applyBorder="1" applyAlignment="1" applyProtection="1">
      <alignment horizontal="center" vertical="center" wrapText="1"/>
    </xf>
    <xf numFmtId="0" fontId="12" fillId="5" borderId="30" xfId="1" applyFill="1" applyBorder="1" applyAlignment="1" applyProtection="1">
      <alignment horizontal="center" vertical="center" wrapText="1"/>
    </xf>
    <xf numFmtId="0" fontId="12" fillId="5" borderId="27" xfId="1" applyFill="1" applyBorder="1" applyAlignment="1" applyProtection="1">
      <alignment horizontal="center" vertical="center" wrapText="1"/>
    </xf>
    <xf numFmtId="0" fontId="12" fillId="5" borderId="37" xfId="1" applyFill="1" applyBorder="1" applyAlignment="1" applyProtection="1">
      <alignment horizontal="center" vertical="center" wrapText="1"/>
    </xf>
    <xf numFmtId="0" fontId="12" fillId="5" borderId="34" xfId="1" applyFill="1" applyBorder="1" applyAlignment="1" applyProtection="1">
      <alignment horizontal="center" vertical="center" wrapText="1"/>
    </xf>
    <xf numFmtId="0" fontId="12" fillId="5" borderId="33" xfId="1" applyFill="1" applyBorder="1" applyAlignment="1" applyProtection="1">
      <alignment horizontal="center" vertical="center" wrapText="1"/>
    </xf>
    <xf numFmtId="0" fontId="20" fillId="8" borderId="31" xfId="0" applyFont="1" applyFill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0" fillId="8" borderId="3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vertical="center"/>
    </xf>
    <xf numFmtId="0" fontId="20" fillId="8" borderId="4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/>
    </xf>
    <xf numFmtId="4" fontId="11" fillId="10" borderId="14" xfId="0" applyNumberFormat="1" applyFont="1" applyFill="1" applyBorder="1" applyAlignment="1">
      <alignment horizontal="center" vertical="center"/>
    </xf>
    <xf numFmtId="2" fontId="11" fillId="10" borderId="14" xfId="0" applyNumberFormat="1" applyFont="1" applyFill="1" applyBorder="1" applyAlignment="1">
      <alignment horizontal="center" vertical="center"/>
    </xf>
    <xf numFmtId="4" fontId="11" fillId="10" borderId="19" xfId="0" applyNumberFormat="1" applyFont="1" applyFill="1" applyBorder="1" applyAlignment="1">
      <alignment horizontal="center" vertical="center"/>
    </xf>
    <xf numFmtId="2" fontId="11" fillId="10" borderId="19" xfId="0" applyNumberFormat="1" applyFont="1" applyFill="1" applyBorder="1" applyAlignment="1">
      <alignment horizontal="center" vertical="center"/>
    </xf>
    <xf numFmtId="2" fontId="8" fillId="10" borderId="14" xfId="0" applyNumberFormat="1" applyFont="1" applyFill="1" applyBorder="1" applyAlignment="1">
      <alignment horizontal="center" vertical="center"/>
    </xf>
    <xf numFmtId="1" fontId="8" fillId="10" borderId="14" xfId="0" applyNumberFormat="1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166" fontId="13" fillId="9" borderId="14" xfId="0" applyNumberFormat="1" applyFont="1" applyFill="1" applyBorder="1" applyAlignment="1">
      <alignment horizontal="center" vertical="center"/>
    </xf>
    <xf numFmtId="165" fontId="8" fillId="10" borderId="14" xfId="0" applyNumberFormat="1" applyFont="1" applyFill="1" applyBorder="1" applyAlignment="1">
      <alignment horizontal="center" vertical="center"/>
    </xf>
    <xf numFmtId="166" fontId="8" fillId="10" borderId="14" xfId="0" applyNumberFormat="1" applyFont="1" applyFill="1" applyBorder="1" applyAlignment="1">
      <alignment horizontal="center" vertical="center"/>
    </xf>
    <xf numFmtId="165" fontId="8" fillId="10" borderId="15" xfId="0" applyNumberFormat="1" applyFont="1" applyFill="1" applyBorder="1" applyAlignment="1">
      <alignment horizontal="center" vertical="center"/>
    </xf>
    <xf numFmtId="1" fontId="8" fillId="10" borderId="15" xfId="0" applyNumberFormat="1" applyFont="1" applyFill="1" applyBorder="1" applyAlignment="1">
      <alignment horizontal="center" vertical="center"/>
    </xf>
    <xf numFmtId="1" fontId="8" fillId="10" borderId="19" xfId="0" applyNumberFormat="1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166" fontId="14" fillId="9" borderId="14" xfId="0" applyNumberFormat="1" applyFont="1" applyFill="1" applyBorder="1" applyAlignment="1">
      <alignment horizontal="center" vertical="center" wrapText="1"/>
    </xf>
    <xf numFmtId="0" fontId="14" fillId="9" borderId="14" xfId="0" applyFont="1" applyFill="1" applyBorder="1" applyAlignment="1">
      <alignment horizontal="center" vertical="center" wrapText="1"/>
    </xf>
    <xf numFmtId="164" fontId="8" fillId="9" borderId="19" xfId="0" applyNumberFormat="1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left" vertical="center" wrapText="1"/>
    </xf>
    <xf numFmtId="164" fontId="8" fillId="9" borderId="14" xfId="0" applyNumberFormat="1" applyFont="1" applyFill="1" applyBorder="1" applyAlignment="1">
      <alignment horizontal="center" vertical="center" wrapText="1"/>
    </xf>
    <xf numFmtId="0" fontId="12" fillId="9" borderId="14" xfId="1" applyFill="1" applyBorder="1" applyAlignment="1" applyProtection="1">
      <alignment horizontal="center" vertical="center" wrapText="1"/>
    </xf>
    <xf numFmtId="0" fontId="9" fillId="9" borderId="26" xfId="0" applyFont="1" applyFill="1" applyBorder="1" applyAlignment="1">
      <alignment horizontal="left" vertical="center" wrapText="1"/>
    </xf>
    <xf numFmtId="164" fontId="8" fillId="9" borderId="26" xfId="0" applyNumberFormat="1" applyFont="1" applyFill="1" applyBorder="1" applyAlignment="1">
      <alignment horizontal="center" vertical="center" wrapText="1"/>
    </xf>
    <xf numFmtId="0" fontId="12" fillId="9" borderId="26" xfId="1" applyFill="1" applyBorder="1" applyAlignment="1" applyProtection="1">
      <alignment horizontal="center" vertical="center" wrapText="1"/>
    </xf>
    <xf numFmtId="0" fontId="10" fillId="9" borderId="19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2" fillId="9" borderId="30" xfId="1" applyFill="1" applyBorder="1" applyAlignment="1" applyProtection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4" fontId="11" fillId="9" borderId="14" xfId="0" applyNumberFormat="1" applyFont="1" applyFill="1" applyBorder="1" applyAlignment="1">
      <alignment horizontal="center" vertical="center"/>
    </xf>
    <xf numFmtId="2" fontId="11" fillId="9" borderId="14" xfId="0" applyNumberFormat="1" applyFont="1" applyFill="1" applyBorder="1" applyAlignment="1">
      <alignment horizontal="center" vertical="center"/>
    </xf>
    <xf numFmtId="1" fontId="8" fillId="9" borderId="14" xfId="0" applyNumberFormat="1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 wrapText="1"/>
    </xf>
    <xf numFmtId="164" fontId="8" fillId="10" borderId="12" xfId="0" applyNumberFormat="1" applyFont="1" applyFill="1" applyBorder="1" applyAlignment="1">
      <alignment horizontal="center" vertical="center" wrapText="1"/>
    </xf>
    <xf numFmtId="164" fontId="8" fillId="10" borderId="14" xfId="0" applyNumberFormat="1" applyFont="1" applyFill="1" applyBorder="1" applyAlignment="1">
      <alignment horizontal="center" vertical="center" wrapText="1"/>
    </xf>
    <xf numFmtId="164" fontId="8" fillId="10" borderId="15" xfId="0" applyNumberFormat="1" applyFont="1" applyFill="1" applyBorder="1" applyAlignment="1">
      <alignment horizontal="center" vertical="center" wrapText="1"/>
    </xf>
    <xf numFmtId="164" fontId="8" fillId="10" borderId="19" xfId="0" applyNumberFormat="1" applyFont="1" applyFill="1" applyBorder="1" applyAlignment="1">
      <alignment horizontal="center" vertical="center" wrapText="1"/>
    </xf>
    <xf numFmtId="164" fontId="8" fillId="10" borderId="26" xfId="0" applyNumberFormat="1" applyFont="1" applyFill="1" applyBorder="1" applyAlignment="1">
      <alignment horizontal="center" vertical="center" wrapText="1"/>
    </xf>
    <xf numFmtId="164" fontId="8" fillId="10" borderId="10" xfId="0" applyNumberFormat="1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 wrapText="1"/>
    </xf>
    <xf numFmtId="0" fontId="12" fillId="9" borderId="44" xfId="1" applyFill="1" applyBorder="1" applyAlignment="1" applyProtection="1">
      <alignment horizontal="center" vertical="center" wrapText="1"/>
    </xf>
    <xf numFmtId="0" fontId="20" fillId="8" borderId="15" xfId="0" applyFont="1" applyFill="1" applyBorder="1" applyAlignment="1">
      <alignment horizontal="center" vertical="center"/>
    </xf>
    <xf numFmtId="2" fontId="8" fillId="4" borderId="17" xfId="0" applyNumberFormat="1" applyFont="1" applyFill="1" applyBorder="1" applyAlignment="1">
      <alignment horizontal="center" vertical="center"/>
    </xf>
    <xf numFmtId="164" fontId="8" fillId="10" borderId="17" xfId="0" applyNumberFormat="1" applyFont="1" applyFill="1" applyBorder="1" applyAlignment="1">
      <alignment horizontal="center" vertical="center" wrapText="1"/>
    </xf>
    <xf numFmtId="166" fontId="16" fillId="2" borderId="14" xfId="0" applyNumberFormat="1" applyFont="1" applyFill="1" applyBorder="1" applyAlignment="1">
      <alignment vertical="center"/>
    </xf>
    <xf numFmtId="166" fontId="16" fillId="2" borderId="31" xfId="0" applyNumberFormat="1" applyFont="1" applyFill="1" applyBorder="1" applyAlignment="1">
      <alignment vertical="center"/>
    </xf>
    <xf numFmtId="166" fontId="8" fillId="9" borderId="14" xfId="0" applyNumberFormat="1" applyFont="1" applyFill="1" applyBorder="1" applyAlignment="1">
      <alignment horizontal="center" vertical="center"/>
    </xf>
    <xf numFmtId="2" fontId="3" fillId="2" borderId="4" xfId="0" applyNumberFormat="1" applyFont="1" applyFill="1" applyBorder="1" applyAlignment="1">
      <alignment horizontal="center" vertical="center"/>
    </xf>
    <xf numFmtId="2" fontId="11" fillId="10" borderId="45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164" fontId="8" fillId="7" borderId="17" xfId="0" applyNumberFormat="1" applyFont="1" applyFill="1" applyBorder="1" applyAlignment="1">
      <alignment horizontal="center" vertical="center" wrapText="1"/>
    </xf>
    <xf numFmtId="164" fontId="8" fillId="7" borderId="43" xfId="0" applyNumberFormat="1" applyFont="1" applyFill="1" applyBorder="1" applyAlignment="1">
      <alignment horizontal="center" vertical="center" wrapText="1"/>
    </xf>
    <xf numFmtId="0" fontId="12" fillId="5" borderId="17" xfId="1" applyFill="1" applyBorder="1" applyAlignment="1" applyProtection="1">
      <alignment horizontal="center" vertical="center" wrapText="1"/>
    </xf>
    <xf numFmtId="0" fontId="12" fillId="5" borderId="43" xfId="1" applyFill="1" applyBorder="1" applyAlignment="1" applyProtection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Стиль 5" xfId="2"/>
  </cellStyles>
  <dxfs count="0"/>
  <tableStyles count="0" defaultTableStyle="TableStyleMedium9" defaultPivotStyle="PivotStyleLight16"/>
  <colors>
    <mruColors>
      <color rgb="FFDAEEF3"/>
      <color rgb="FF3694FC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13608</xdr:colOff>
      <xdr:row>1</xdr:row>
      <xdr:rowOff>949971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2E7CCCAF-55FF-4ABA-B05A-D120761E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46429" cy="26372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13607</xdr:rowOff>
    </xdr:from>
    <xdr:ext cx="932923" cy="1006502"/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9FCB7EAF-7E70-4506-A0DF-2DEF449B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9107"/>
          <a:ext cx="932923" cy="100650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40821</xdr:rowOff>
    </xdr:from>
    <xdr:ext cx="997500" cy="1008000"/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BE186C8E-4CD3-4330-95AD-480201D8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84071"/>
          <a:ext cx="997500" cy="10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13607</xdr:rowOff>
    </xdr:from>
    <xdr:ext cx="1094718" cy="1047750"/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E27C273F-803C-4970-AE15-894F86D7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04607"/>
          <a:ext cx="1094718" cy="10477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13608</xdr:rowOff>
    </xdr:from>
    <xdr:ext cx="983500" cy="1008000"/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7DA7662D-5EDD-4A61-9C55-1F00C0E9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52358"/>
          <a:ext cx="983500" cy="10080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7</xdr:row>
      <xdr:rowOff>1034143</xdr:rowOff>
    </xdr:from>
    <xdr:ext cx="1047749" cy="1224734"/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5D361B4A-DF53-4820-BFFA-EC3885BD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372893"/>
          <a:ext cx="1047749" cy="1224734"/>
        </a:xfrm>
        <a:prstGeom prst="rect">
          <a:avLst/>
        </a:prstGeom>
      </xdr:spPr>
    </xdr:pic>
    <xdr:clientData/>
  </xdr:oneCellAnchor>
  <xdr:oneCellAnchor>
    <xdr:from>
      <xdr:col>0</xdr:col>
      <xdr:colOff>40822</xdr:colOff>
      <xdr:row>9</xdr:row>
      <xdr:rowOff>27214</xdr:rowOff>
    </xdr:from>
    <xdr:ext cx="791327" cy="1008000"/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EEACD5AE-40D3-4A00-AEB2-82B23381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45461464"/>
          <a:ext cx="791327" cy="10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477762</xdr:colOff>
      <xdr:row>18</xdr:row>
      <xdr:rowOff>27214</xdr:rowOff>
    </xdr:from>
    <xdr:to>
      <xdr:col>0</xdr:col>
      <xdr:colOff>765042</xdr:colOff>
      <xdr:row>18</xdr:row>
      <xdr:rowOff>1035214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B1BB8C62-1E37-4BAA-B4D1-8FF1A441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62" y="13139964"/>
          <a:ext cx="28728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4535</xdr:colOff>
      <xdr:row>18</xdr:row>
      <xdr:rowOff>27214</xdr:rowOff>
    </xdr:from>
    <xdr:to>
      <xdr:col>0</xdr:col>
      <xdr:colOff>616489</xdr:colOff>
      <xdr:row>18</xdr:row>
      <xdr:rowOff>1035214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F089622C-7601-4ED9-8E05-F64D5E6C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" y="13139964"/>
          <a:ext cx="611954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20</xdr:row>
      <xdr:rowOff>54428</xdr:rowOff>
    </xdr:from>
    <xdr:to>
      <xdr:col>0</xdr:col>
      <xdr:colOff>841192</xdr:colOff>
      <xdr:row>21</xdr:row>
      <xdr:rowOff>14678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1B5CB9C5-F39F-4A23-92E8-75AAECDA2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3430249"/>
          <a:ext cx="732336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21</xdr:row>
      <xdr:rowOff>40821</xdr:rowOff>
    </xdr:from>
    <xdr:to>
      <xdr:col>0</xdr:col>
      <xdr:colOff>807406</xdr:colOff>
      <xdr:row>22</xdr:row>
      <xdr:rowOff>1071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EDCF46AD-3115-4750-9012-C2AFA5057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4464392"/>
          <a:ext cx="712157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22</xdr:row>
      <xdr:rowOff>54428</xdr:rowOff>
    </xdr:from>
    <xdr:to>
      <xdr:col>0</xdr:col>
      <xdr:colOff>787464</xdr:colOff>
      <xdr:row>23</xdr:row>
      <xdr:rowOff>14678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5AFC0DED-2316-4CA5-AB46-0239049F4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5525749"/>
          <a:ext cx="678608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24</xdr:row>
      <xdr:rowOff>54428</xdr:rowOff>
    </xdr:from>
    <xdr:to>
      <xdr:col>0</xdr:col>
      <xdr:colOff>817240</xdr:colOff>
      <xdr:row>25</xdr:row>
      <xdr:rowOff>14678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2EDE1866-5A2F-4751-AFC2-2B3832DF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7621249"/>
          <a:ext cx="681169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26</xdr:row>
      <xdr:rowOff>68035</xdr:rowOff>
    </xdr:from>
    <xdr:to>
      <xdr:col>0</xdr:col>
      <xdr:colOff>797028</xdr:colOff>
      <xdr:row>27</xdr:row>
      <xdr:rowOff>28285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A68A7BFA-94E6-4F49-B3C2-BDFF81B3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0" y="19730356"/>
          <a:ext cx="660958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27</xdr:row>
      <xdr:rowOff>54428</xdr:rowOff>
    </xdr:from>
    <xdr:to>
      <xdr:col>0</xdr:col>
      <xdr:colOff>834501</xdr:colOff>
      <xdr:row>28</xdr:row>
      <xdr:rowOff>14678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157D6386-0C01-435D-AD00-51A60EAE8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20764499"/>
          <a:ext cx="684824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28</xdr:row>
      <xdr:rowOff>54428</xdr:rowOff>
    </xdr:from>
    <xdr:to>
      <xdr:col>0</xdr:col>
      <xdr:colOff>845906</xdr:colOff>
      <xdr:row>29</xdr:row>
      <xdr:rowOff>14678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6577530D-5864-4C94-84DA-FDA4CA8F7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21812249"/>
          <a:ext cx="682622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29</xdr:row>
      <xdr:rowOff>54428</xdr:rowOff>
    </xdr:from>
    <xdr:to>
      <xdr:col>0</xdr:col>
      <xdr:colOff>840833</xdr:colOff>
      <xdr:row>30</xdr:row>
      <xdr:rowOff>14678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A53B9B95-4F53-4DE0-8411-ACE9B5673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22859999"/>
          <a:ext cx="691156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30</xdr:row>
      <xdr:rowOff>54428</xdr:rowOff>
    </xdr:from>
    <xdr:to>
      <xdr:col>0</xdr:col>
      <xdr:colOff>862727</xdr:colOff>
      <xdr:row>31</xdr:row>
      <xdr:rowOff>14678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6EF62BDB-EDE9-4AC4-9FFE-FCEB033A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23907749"/>
          <a:ext cx="71305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34</xdr:row>
      <xdr:rowOff>54428</xdr:rowOff>
    </xdr:from>
    <xdr:to>
      <xdr:col>0</xdr:col>
      <xdr:colOff>812148</xdr:colOff>
      <xdr:row>35</xdr:row>
      <xdr:rowOff>14678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F7D20625-4778-4F9D-99ED-FA472A5A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26248178"/>
          <a:ext cx="703292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37</xdr:row>
      <xdr:rowOff>54428</xdr:rowOff>
    </xdr:from>
    <xdr:to>
      <xdr:col>0</xdr:col>
      <xdr:colOff>841747</xdr:colOff>
      <xdr:row>38</xdr:row>
      <xdr:rowOff>14678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FDEAC322-4490-4810-A549-E4E9391B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29391428"/>
          <a:ext cx="746498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42</xdr:row>
      <xdr:rowOff>54428</xdr:rowOff>
    </xdr:from>
    <xdr:to>
      <xdr:col>0</xdr:col>
      <xdr:colOff>839442</xdr:colOff>
      <xdr:row>43</xdr:row>
      <xdr:rowOff>14678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6A981CA8-E644-4502-BC98-3579A7B0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31976785"/>
          <a:ext cx="7578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</xdr:row>
      <xdr:rowOff>54428</xdr:rowOff>
    </xdr:from>
    <xdr:to>
      <xdr:col>0</xdr:col>
      <xdr:colOff>854383</xdr:colOff>
      <xdr:row>44</xdr:row>
      <xdr:rowOff>14678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F9EA2B8A-9169-4306-B5EB-71FE2A7C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3024535"/>
          <a:ext cx="759133" cy="10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27214</xdr:rowOff>
    </xdr:from>
    <xdr:ext cx="1008000" cy="1008000"/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EF415471-AF2A-4E67-A3C5-7134BE69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9785"/>
          <a:ext cx="1008000" cy="10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44</xdr:row>
      <xdr:rowOff>269875</xdr:rowOff>
    </xdr:from>
    <xdr:to>
      <xdr:col>0</xdr:col>
      <xdr:colOff>894292</xdr:colOff>
      <xdr:row>44</xdr:row>
      <xdr:rowOff>777875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448BA75D-7431-4317-B7A4-E45B24BA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337875"/>
          <a:ext cx="846667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28574</xdr:rowOff>
    </xdr:from>
    <xdr:to>
      <xdr:col>0</xdr:col>
      <xdr:colOff>650875</xdr:colOff>
      <xdr:row>45</xdr:row>
      <xdr:rowOff>1033447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4F8E8D07-7788-46E2-820C-D0D56A03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7137974"/>
          <a:ext cx="412750" cy="10048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986117</xdr:rowOff>
    </xdr:from>
    <xdr:to>
      <xdr:col>0</xdr:col>
      <xdr:colOff>732240</xdr:colOff>
      <xdr:row>46</xdr:row>
      <xdr:rowOff>940764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80F0DBBC-4ACA-4666-8C77-2849CB85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8245676"/>
          <a:ext cx="732239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306882</xdr:colOff>
      <xdr:row>46</xdr:row>
      <xdr:rowOff>609442</xdr:rowOff>
    </xdr:from>
    <xdr:to>
      <xdr:col>1</xdr:col>
      <xdr:colOff>82302</xdr:colOff>
      <xdr:row>47</xdr:row>
      <xdr:rowOff>564089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45D6E009-C19F-4B09-97F6-DC599680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882" y="38922354"/>
          <a:ext cx="683096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42265</xdr:rowOff>
    </xdr:from>
    <xdr:to>
      <xdr:col>0</xdr:col>
      <xdr:colOff>691086</xdr:colOff>
      <xdr:row>48</xdr:row>
      <xdr:rowOff>2515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4DEF5FC-C70A-4FCD-8745-05E3211F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08530"/>
          <a:ext cx="691086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35</xdr:row>
      <xdr:rowOff>285750</xdr:rowOff>
    </xdr:from>
    <xdr:to>
      <xdr:col>0</xdr:col>
      <xdr:colOff>900559</xdr:colOff>
      <xdr:row>35</xdr:row>
      <xdr:rowOff>795622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880ECEB4-DB2E-4643-8943-E29521DB0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8575000"/>
          <a:ext cx="873344" cy="509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291349</xdr:rowOff>
    </xdr:from>
    <xdr:to>
      <xdr:col>1</xdr:col>
      <xdr:colOff>912</xdr:colOff>
      <xdr:row>25</xdr:row>
      <xdr:rowOff>728379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461BED84-1FD8-4048-8D08-D2468E1F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91290"/>
          <a:ext cx="908588" cy="43703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36</xdr:row>
      <xdr:rowOff>54428</xdr:rowOff>
    </xdr:from>
    <xdr:to>
      <xdr:col>0</xdr:col>
      <xdr:colOff>857606</xdr:colOff>
      <xdr:row>37</xdr:row>
      <xdr:rowOff>14678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73FB2352-3E0B-420F-A2B5-07F5107C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29391428"/>
          <a:ext cx="775964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39</xdr:row>
      <xdr:rowOff>765839</xdr:rowOff>
    </xdr:from>
    <xdr:to>
      <xdr:col>0</xdr:col>
      <xdr:colOff>898071</xdr:colOff>
      <xdr:row>40</xdr:row>
      <xdr:rowOff>239695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DDE6F520-99A8-4694-8A77-14715EF86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32443268"/>
          <a:ext cx="857250" cy="52160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53</xdr:row>
      <xdr:rowOff>244928</xdr:rowOff>
    </xdr:from>
    <xdr:to>
      <xdr:col>0</xdr:col>
      <xdr:colOff>898071</xdr:colOff>
      <xdr:row>53</xdr:row>
      <xdr:rowOff>766534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10EC2728-EE4D-4E24-94B5-2A9F783B3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43937464"/>
          <a:ext cx="857250" cy="521606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258532</xdr:colOff>
      <xdr:row>50</xdr:row>
      <xdr:rowOff>7327</xdr:rowOff>
    </xdr:from>
    <xdr:to>
      <xdr:col>0</xdr:col>
      <xdr:colOff>677869</xdr:colOff>
      <xdr:row>50</xdr:row>
      <xdr:rowOff>1035214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18CF3566-59A8-4ACC-A984-F757D2D5D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2" y="41323846"/>
          <a:ext cx="419337" cy="1027887"/>
        </a:xfrm>
        <a:prstGeom prst="rect">
          <a:avLst/>
        </a:prstGeom>
      </xdr:spPr>
    </xdr:pic>
    <xdr:clientData/>
  </xdr:twoCellAnchor>
  <xdr:twoCellAnchor editAs="oneCell">
    <xdr:from>
      <xdr:col>0</xdr:col>
      <xdr:colOff>23871</xdr:colOff>
      <xdr:row>52</xdr:row>
      <xdr:rowOff>200025</xdr:rowOff>
    </xdr:from>
    <xdr:to>
      <xdr:col>0</xdr:col>
      <xdr:colOff>885825</xdr:colOff>
      <xdr:row>52</xdr:row>
      <xdr:rowOff>887896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A9501CBC-8E93-4454-9D22-D2A80833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1" y="42786300"/>
          <a:ext cx="861954" cy="6878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105832</xdr:colOff>
      <xdr:row>23</xdr:row>
      <xdr:rowOff>42332</xdr:rowOff>
    </xdr:from>
    <xdr:to>
      <xdr:col>0</xdr:col>
      <xdr:colOff>838476</xdr:colOff>
      <xdr:row>24</xdr:row>
      <xdr:rowOff>2582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48BE67B2-0D4D-45C8-B112-F0254AB2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2" y="17589499"/>
          <a:ext cx="732644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16</xdr:row>
      <xdr:rowOff>1026584</xdr:rowOff>
    </xdr:from>
    <xdr:to>
      <xdr:col>0</xdr:col>
      <xdr:colOff>853076</xdr:colOff>
      <xdr:row>18</xdr:row>
      <xdr:rowOff>11084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2" y="14139334"/>
          <a:ext cx="778994" cy="108000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48</xdr:row>
      <xdr:rowOff>259080</xdr:rowOff>
    </xdr:from>
    <xdr:ext cx="869950" cy="521970"/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DA53CD54-D16D-4E71-AD0C-06606E46F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1586997"/>
          <a:ext cx="869950" cy="521970"/>
        </a:xfrm>
        <a:prstGeom prst="rect">
          <a:avLst/>
        </a:prstGeom>
      </xdr:spPr>
    </xdr:pic>
    <xdr:clientData/>
  </xdr:oneCellAnchor>
  <xdr:oneCellAnchor>
    <xdr:from>
      <xdr:col>0</xdr:col>
      <xdr:colOff>11207</xdr:colOff>
      <xdr:row>12</xdr:row>
      <xdr:rowOff>268945</xdr:rowOff>
    </xdr:from>
    <xdr:ext cx="883952" cy="425824"/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9C9DA47B-FAED-40CC-A81D-37FE52F2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7" y="12333945"/>
          <a:ext cx="883952" cy="425824"/>
        </a:xfrm>
        <a:prstGeom prst="rect">
          <a:avLst/>
        </a:prstGeom>
      </xdr:spPr>
    </xdr:pic>
    <xdr:clientData/>
  </xdr:oneCellAnchor>
  <xdr:oneCellAnchor>
    <xdr:from>
      <xdr:col>0</xdr:col>
      <xdr:colOff>176891</xdr:colOff>
      <xdr:row>31</xdr:row>
      <xdr:rowOff>54428</xdr:rowOff>
    </xdr:from>
    <xdr:ext cx="652422" cy="1008000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287568F7-8473-41E4-854E-74A37C47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1" y="31222345"/>
          <a:ext cx="652422" cy="1008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otzovik.com/reviews/ekstrakt_zhidkiy_perca_vodyanogo_begrif" TargetMode="External"/><Relationship Id="rId13" Type="http://schemas.openxmlformats.org/officeDocument/2006/relationships/hyperlink" Target="http://www.bagrif.ru/produkt/nastoyka_valeriani.html" TargetMode="External"/><Relationship Id="rId18" Type="http://schemas.openxmlformats.org/officeDocument/2006/relationships/hyperlink" Target="http://www.bagrif.ru/produkt/nastoyka_kalenduli.html" TargetMode="External"/><Relationship Id="rId26" Type="http://schemas.openxmlformats.org/officeDocument/2006/relationships/hyperlink" Target="https://otzovik.com/reviews/efirnoe_maslo_pihti_begrif" TargetMode="External"/><Relationship Id="rId3" Type="http://schemas.openxmlformats.org/officeDocument/2006/relationships/hyperlink" Target="https://irecommend.ru/content/nastoika-ooo-begrif-kalenduly" TargetMode="External"/><Relationship Id="rId21" Type="http://schemas.openxmlformats.org/officeDocument/2006/relationships/hyperlink" Target="https://productcenter.ru/products/78618/antisieptik-dlia-ruk-propolis-siept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otzovik.com/review_1702198.html" TargetMode="External"/><Relationship Id="rId12" Type="http://schemas.openxmlformats.org/officeDocument/2006/relationships/hyperlink" Target="http://www.bagrif.ru/produkt/nastoyka_boyarishnika.html" TargetMode="External"/><Relationship Id="rId17" Type="http://schemas.openxmlformats.org/officeDocument/2006/relationships/hyperlink" Target="http://www.bagrif.ru/produkt/nastoyka_pustirnika.html" TargetMode="External"/><Relationship Id="rId25" Type="http://schemas.openxmlformats.org/officeDocument/2006/relationships/hyperlink" Target="https://productcenter.ru/products/78618/antisieptik-dlia-ruk-propolis-siept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s://irecommend.ru/content/nastoika-begrif-ooo-nastoika-pustyrnika" TargetMode="External"/><Relationship Id="rId16" Type="http://schemas.openxmlformats.org/officeDocument/2006/relationships/hyperlink" Target="http://www.bagrif.ru/produkt/nastoyka_propolisa.html" TargetMode="External"/><Relationship Id="rId20" Type="http://schemas.openxmlformats.org/officeDocument/2006/relationships/hyperlink" Target="http://www.bagrif.ru/produkt/shipovnika_sirop.html" TargetMode="External"/><Relationship Id="rId29" Type="http://schemas.openxmlformats.org/officeDocument/2006/relationships/hyperlink" Target="http://www.bagrif.ru/produkt/solodki_sirop.html" TargetMode="External"/><Relationship Id="rId1" Type="http://schemas.openxmlformats.org/officeDocument/2006/relationships/hyperlink" Target="https://irecommend.ru/content/antisepticheskoe-sredstvo-rotokan-ooo-begrif" TargetMode="External"/><Relationship Id="rId6" Type="http://schemas.openxmlformats.org/officeDocument/2006/relationships/hyperlink" Target="https://otzovik.com/reviews/nastoyka_valeriani_begrif" TargetMode="External"/><Relationship Id="rId11" Type="http://schemas.openxmlformats.org/officeDocument/2006/relationships/hyperlink" Target="http://www.bagrif.ru/produkt/nastoyka_perca.html" TargetMode="External"/><Relationship Id="rId24" Type="http://schemas.openxmlformats.org/officeDocument/2006/relationships/hyperlink" Target="https://productcenter.ru/products/78618/antisieptik-dlia-ruk-propolis-siept" TargetMode="External"/><Relationship Id="rId32" Type="http://schemas.openxmlformats.org/officeDocument/2006/relationships/hyperlink" Target="https://otzovik.com/reviews/nastoyka_evkalipta_begrif" TargetMode="External"/><Relationship Id="rId5" Type="http://schemas.openxmlformats.org/officeDocument/2006/relationships/hyperlink" Target="https://irecommend.ru/content/nastoika-ooo-begrif-boyaryshnika" TargetMode="External"/><Relationship Id="rId15" Type="http://schemas.openxmlformats.org/officeDocument/2006/relationships/hyperlink" Target="http://www.bagrif.ru/produkt/nastoyka_piona.html" TargetMode="External"/><Relationship Id="rId23" Type="http://schemas.openxmlformats.org/officeDocument/2006/relationships/hyperlink" Target="https://productcenter.ru/products/78618/antisieptik-dlia-ruk-propolis-siept" TargetMode="External"/><Relationship Id="rId28" Type="http://schemas.openxmlformats.org/officeDocument/2006/relationships/hyperlink" Target="https://otzovik.com/reviews/sirop_ot_kashlya_begrif_solodki_sirop" TargetMode="External"/><Relationship Id="rId10" Type="http://schemas.openxmlformats.org/officeDocument/2006/relationships/hyperlink" Target="https://irecommend.ru/content/bad-ooo-begrif-eleuterokokka-ekstrakt-zhidkii" TargetMode="External"/><Relationship Id="rId19" Type="http://schemas.openxmlformats.org/officeDocument/2006/relationships/hyperlink" Target="http://www.bagrif.ru/produkt/propolis-spray.html" TargetMode="External"/><Relationship Id="rId31" Type="http://schemas.openxmlformats.org/officeDocument/2006/relationships/hyperlink" Target="http://www.bagrif.ru/produkt/price_masla_efirnie.html" TargetMode="External"/><Relationship Id="rId4" Type="http://schemas.openxmlformats.org/officeDocument/2006/relationships/hyperlink" Target="https://otzovik.com/reviews/nastoyka_propolisa_begrif" TargetMode="External"/><Relationship Id="rId9" Type="http://schemas.openxmlformats.org/officeDocument/2006/relationships/hyperlink" Target="https://otzovik.com/reviews/nastoyka_piona_uklonyayuschegosya_begrif" TargetMode="External"/><Relationship Id="rId14" Type="http://schemas.openxmlformats.org/officeDocument/2006/relationships/hyperlink" Target="http://www.bagrif.ru/produkt/rotokan.html" TargetMode="External"/><Relationship Id="rId22" Type="http://schemas.openxmlformats.org/officeDocument/2006/relationships/hyperlink" Target="https://productcenter.ru/products/78618/antisieptik-dlia-ruk-propolis-siept" TargetMode="External"/><Relationship Id="rId27" Type="http://schemas.openxmlformats.org/officeDocument/2006/relationships/hyperlink" Target="http://www.bagrif.ru/produkt/shipovnika_sirop.html" TargetMode="External"/><Relationship Id="rId30" Type="http://schemas.openxmlformats.org/officeDocument/2006/relationships/hyperlink" Target="http://www.bagrif.ru/produkt/aseptic_sol_med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S54"/>
  <sheetViews>
    <sheetView tabSelected="1" view="pageBreakPreview" zoomScale="90" zoomScaleNormal="80" zoomScaleSheetLayoutView="90" workbookViewId="0">
      <pane ySplit="3" topLeftCell="A4" activePane="bottomLeft" state="frozen"/>
      <selection pane="bottomLeft" activeCell="D50" sqref="D50"/>
    </sheetView>
  </sheetViews>
  <sheetFormatPr defaultColWidth="10.5" defaultRowHeight="11.45" customHeight="1" x14ac:dyDescent="0.2"/>
  <cols>
    <col min="1" max="1" width="15.83203125" style="1" customWidth="1"/>
    <col min="2" max="2" width="31" style="1" customWidth="1"/>
    <col min="3" max="3" width="10.83203125" style="1" customWidth="1"/>
    <col min="4" max="4" width="12.1640625" style="1" customWidth="1"/>
    <col min="5" max="5" width="33.5" style="8" customWidth="1"/>
    <col min="6" max="6" width="12.83203125" style="1" customWidth="1"/>
    <col min="7" max="7" width="28.33203125" style="6" customWidth="1"/>
    <col min="8" max="8" width="34.5" style="6" customWidth="1"/>
    <col min="9" max="9" width="30.83203125" style="8" customWidth="1"/>
    <col min="10" max="10" width="3.83203125" style="48" customWidth="1"/>
    <col min="11" max="11" width="25.33203125" style="1" customWidth="1"/>
    <col min="12" max="12" width="15.83203125" style="7" customWidth="1"/>
    <col min="13" max="14" width="15.83203125" style="1" customWidth="1"/>
    <col min="15" max="15" width="3.83203125" style="48" customWidth="1"/>
    <col min="16" max="18" width="12.83203125" style="1" customWidth="1"/>
    <col min="19" max="19" width="14.6640625" style="1" customWidth="1"/>
  </cols>
  <sheetData>
    <row r="1" spans="1:19" s="1" customFormat="1" ht="132.75" customHeight="1" thickBot="1" x14ac:dyDescent="0.3">
      <c r="A1" s="2"/>
      <c r="B1" s="2"/>
      <c r="C1" s="2"/>
      <c r="D1" s="2"/>
      <c r="E1" s="2"/>
      <c r="F1" s="2"/>
      <c r="G1" s="5"/>
      <c r="H1" s="5"/>
      <c r="I1" s="2"/>
      <c r="J1" s="55"/>
      <c r="K1" s="57">
        <f>L2</f>
        <v>0</v>
      </c>
      <c r="L1" s="146" t="s">
        <v>0</v>
      </c>
      <c r="M1" s="146"/>
      <c r="N1" s="146"/>
      <c r="O1" s="48"/>
      <c r="P1" s="147" t="s">
        <v>1</v>
      </c>
      <c r="Q1" s="147"/>
      <c r="R1" s="147"/>
      <c r="S1" s="147"/>
    </row>
    <row r="2" spans="1:19" s="1" customFormat="1" ht="75.75" customHeight="1" thickBot="1" x14ac:dyDescent="0.3">
      <c r="A2" s="2"/>
      <c r="B2" s="2"/>
      <c r="C2" s="2"/>
      <c r="D2" s="2"/>
      <c r="E2" s="2"/>
      <c r="F2" s="2"/>
      <c r="G2" s="5"/>
      <c r="H2" s="5"/>
      <c r="I2" s="2"/>
      <c r="J2" s="55"/>
      <c r="K2" s="3">
        <f>SUM(K5:K10,K12:K19,K21:K33,K35:K38,K40:K41,K43:K51,K53:K54)</f>
        <v>0</v>
      </c>
      <c r="L2" s="3">
        <f>SUM(L5:L10,L12:L19,L21:L33,L35:L38,L43:L51,L40:L41,L53:L54)</f>
        <v>0</v>
      </c>
      <c r="M2" s="3">
        <f>SUM(M5:M10,M12:M19,M21:M33,M35:M38,M40:M41,M43:M51,M53:M54)</f>
        <v>0</v>
      </c>
      <c r="N2" s="130">
        <f>N5+N6+N7+N8+N9+N10+N11+N12+N17+N18+N19+N20+N21+N22+N23+N25+N26+N27+N28+N29+N24+N30+N31+N33+N34+N35+N36+N37+N39+N38+N40+N41+N42+N43+N44+N45+N46+N47+N48+N50+N51+N52+N53+N54</f>
        <v>0</v>
      </c>
      <c r="O2" s="48"/>
      <c r="P2" s="148"/>
      <c r="Q2" s="148"/>
      <c r="R2" s="148"/>
      <c r="S2" s="148"/>
    </row>
    <row r="3" spans="1:19" ht="43.5" customHeight="1" thickBot="1" x14ac:dyDescent="0.3">
      <c r="A3" s="52" t="s">
        <v>2</v>
      </c>
      <c r="B3" s="53" t="s">
        <v>3</v>
      </c>
      <c r="C3" s="53" t="s">
        <v>4</v>
      </c>
      <c r="D3" s="53" t="s">
        <v>29</v>
      </c>
      <c r="E3" s="54" t="s">
        <v>5</v>
      </c>
      <c r="F3" s="53" t="s">
        <v>148</v>
      </c>
      <c r="G3" s="53" t="s">
        <v>6</v>
      </c>
      <c r="H3" s="53" t="s">
        <v>35</v>
      </c>
      <c r="I3" s="68" t="s">
        <v>15</v>
      </c>
      <c r="J3" s="81"/>
      <c r="K3" s="65" t="s">
        <v>7</v>
      </c>
      <c r="L3" s="53" t="s">
        <v>8</v>
      </c>
      <c r="M3" s="53" t="s">
        <v>9</v>
      </c>
      <c r="N3" s="53" t="s">
        <v>4</v>
      </c>
      <c r="O3" s="56"/>
      <c r="P3" s="53" t="s">
        <v>10</v>
      </c>
      <c r="Q3" s="53" t="s">
        <v>11</v>
      </c>
      <c r="R3" s="53" t="s">
        <v>12</v>
      </c>
      <c r="S3" s="53" t="s">
        <v>13</v>
      </c>
    </row>
    <row r="4" spans="1:19" s="1" customFormat="1" ht="18.75" customHeight="1" thickBot="1" x14ac:dyDescent="0.25">
      <c r="A4" s="132" t="s">
        <v>58</v>
      </c>
      <c r="B4" s="133"/>
      <c r="C4" s="133"/>
      <c r="D4" s="133"/>
      <c r="E4" s="133"/>
      <c r="F4" s="133"/>
      <c r="G4" s="133"/>
      <c r="H4" s="133"/>
      <c r="I4" s="133"/>
      <c r="J4" s="81"/>
      <c r="K4" s="61"/>
      <c r="L4" s="59"/>
      <c r="M4" s="59"/>
      <c r="N4" s="59"/>
      <c r="O4" s="82"/>
      <c r="P4" s="59"/>
      <c r="Q4" s="59"/>
      <c r="R4" s="59"/>
      <c r="S4" s="59"/>
    </row>
    <row r="5" spans="1:19" s="1" customFormat="1" ht="83.1" customHeight="1" thickBot="1" x14ac:dyDescent="0.3">
      <c r="A5" s="18"/>
      <c r="B5" s="19" t="s">
        <v>87</v>
      </c>
      <c r="C5" s="20" t="s">
        <v>62</v>
      </c>
      <c r="D5" s="20" t="s">
        <v>91</v>
      </c>
      <c r="E5" s="10" t="s">
        <v>126</v>
      </c>
      <c r="F5" s="21">
        <v>135</v>
      </c>
      <c r="G5" s="22" t="s">
        <v>14</v>
      </c>
      <c r="H5" s="23" t="s">
        <v>89</v>
      </c>
      <c r="I5" s="69"/>
      <c r="J5" s="67"/>
      <c r="K5" s="75"/>
      <c r="L5" s="83">
        <f>(K5*R5)*F5</f>
        <v>0</v>
      </c>
      <c r="M5" s="84">
        <f>K5*P5</f>
        <v>0</v>
      </c>
      <c r="N5" s="131">
        <f>K5*Q5</f>
        <v>0</v>
      </c>
      <c r="O5" s="67"/>
      <c r="P5" s="87">
        <v>4.2</v>
      </c>
      <c r="Q5" s="92">
        <v>6.0000000000000001E-3</v>
      </c>
      <c r="R5" s="88">
        <v>20</v>
      </c>
      <c r="S5" s="88">
        <v>128</v>
      </c>
    </row>
    <row r="6" spans="1:19" s="1" customFormat="1" ht="83.1" customHeight="1" thickBot="1" x14ac:dyDescent="0.3">
      <c r="A6" s="18"/>
      <c r="B6" s="19" t="s">
        <v>109</v>
      </c>
      <c r="C6" s="20" t="s">
        <v>62</v>
      </c>
      <c r="D6" s="20" t="s">
        <v>91</v>
      </c>
      <c r="E6" s="10" t="s">
        <v>126</v>
      </c>
      <c r="F6" s="21">
        <v>135</v>
      </c>
      <c r="G6" s="22" t="s">
        <v>127</v>
      </c>
      <c r="H6" s="23" t="s">
        <v>89</v>
      </c>
      <c r="I6" s="69"/>
      <c r="J6" s="67"/>
      <c r="K6" s="75"/>
      <c r="L6" s="83">
        <f t="shared" ref="L6:L19" si="0">(K6*R6)*F6</f>
        <v>0</v>
      </c>
      <c r="M6" s="84">
        <f t="shared" ref="M6:M19" si="1">K6*P6</f>
        <v>0</v>
      </c>
      <c r="N6" s="131">
        <f t="shared" ref="N6:N10" si="2">K6*Q6</f>
        <v>0</v>
      </c>
      <c r="O6" s="67"/>
      <c r="P6" s="87">
        <v>4.2</v>
      </c>
      <c r="Q6" s="92">
        <v>6.0000000000000001E-3</v>
      </c>
      <c r="R6" s="88">
        <v>20</v>
      </c>
      <c r="S6" s="88">
        <v>128</v>
      </c>
    </row>
    <row r="7" spans="1:19" s="1" customFormat="1" ht="83.1" customHeight="1" thickBot="1" x14ac:dyDescent="0.3">
      <c r="A7" s="18"/>
      <c r="B7" s="19" t="s">
        <v>110</v>
      </c>
      <c r="C7" s="20" t="s">
        <v>62</v>
      </c>
      <c r="D7" s="20" t="s">
        <v>91</v>
      </c>
      <c r="E7" s="10" t="s">
        <v>126</v>
      </c>
      <c r="F7" s="21">
        <v>135</v>
      </c>
      <c r="G7" s="22" t="s">
        <v>127</v>
      </c>
      <c r="H7" s="23" t="s">
        <v>89</v>
      </c>
      <c r="I7" s="69"/>
      <c r="J7" s="67"/>
      <c r="K7" s="75"/>
      <c r="L7" s="83">
        <f t="shared" si="0"/>
        <v>0</v>
      </c>
      <c r="M7" s="84">
        <f t="shared" si="1"/>
        <v>0</v>
      </c>
      <c r="N7" s="131">
        <f t="shared" si="2"/>
        <v>0</v>
      </c>
      <c r="O7" s="67"/>
      <c r="P7" s="87">
        <v>4.2</v>
      </c>
      <c r="Q7" s="92">
        <v>6.0000000000000001E-3</v>
      </c>
      <c r="R7" s="88">
        <v>20</v>
      </c>
      <c r="S7" s="88">
        <v>128</v>
      </c>
    </row>
    <row r="8" spans="1:19" s="1" customFormat="1" ht="83.1" customHeight="1" thickBot="1" x14ac:dyDescent="0.3">
      <c r="A8" s="18"/>
      <c r="B8" s="19" t="s">
        <v>111</v>
      </c>
      <c r="C8" s="20" t="s">
        <v>62</v>
      </c>
      <c r="D8" s="20" t="s">
        <v>91</v>
      </c>
      <c r="E8" s="10" t="s">
        <v>126</v>
      </c>
      <c r="F8" s="21">
        <v>135</v>
      </c>
      <c r="G8" s="22" t="s">
        <v>127</v>
      </c>
      <c r="H8" s="23" t="s">
        <v>89</v>
      </c>
      <c r="I8" s="69"/>
      <c r="J8" s="67"/>
      <c r="K8" s="75"/>
      <c r="L8" s="83">
        <f t="shared" si="0"/>
        <v>0</v>
      </c>
      <c r="M8" s="84">
        <f t="shared" si="1"/>
        <v>0</v>
      </c>
      <c r="N8" s="131">
        <f t="shared" si="2"/>
        <v>0</v>
      </c>
      <c r="O8" s="67"/>
      <c r="P8" s="87">
        <v>4.2</v>
      </c>
      <c r="Q8" s="92">
        <v>6.0000000000000001E-3</v>
      </c>
      <c r="R8" s="88">
        <v>20</v>
      </c>
      <c r="S8" s="88">
        <v>128</v>
      </c>
    </row>
    <row r="9" spans="1:19" s="1" customFormat="1" ht="83.1" customHeight="1" thickBot="1" x14ac:dyDescent="0.3">
      <c r="A9" s="18"/>
      <c r="B9" s="19" t="s">
        <v>112</v>
      </c>
      <c r="C9" s="20" t="s">
        <v>62</v>
      </c>
      <c r="D9" s="20" t="s">
        <v>91</v>
      </c>
      <c r="E9" s="10" t="s">
        <v>126</v>
      </c>
      <c r="F9" s="21">
        <v>135</v>
      </c>
      <c r="G9" s="22" t="s">
        <v>127</v>
      </c>
      <c r="H9" s="23" t="s">
        <v>89</v>
      </c>
      <c r="I9" s="69"/>
      <c r="J9" s="67"/>
      <c r="K9" s="76"/>
      <c r="L9" s="85">
        <f t="shared" si="0"/>
        <v>0</v>
      </c>
      <c r="M9" s="86">
        <f t="shared" si="1"/>
        <v>0</v>
      </c>
      <c r="N9" s="131">
        <f t="shared" si="2"/>
        <v>0</v>
      </c>
      <c r="O9" s="67"/>
      <c r="P9" s="87">
        <v>4.2</v>
      </c>
      <c r="Q9" s="92">
        <v>6.0000000000000001E-3</v>
      </c>
      <c r="R9" s="88">
        <v>20</v>
      </c>
      <c r="S9" s="88">
        <v>128</v>
      </c>
    </row>
    <row r="10" spans="1:19" s="1" customFormat="1" ht="83.1" customHeight="1" thickBot="1" x14ac:dyDescent="0.3">
      <c r="A10" s="24"/>
      <c r="B10" s="13" t="s">
        <v>88</v>
      </c>
      <c r="C10" s="14" t="s">
        <v>113</v>
      </c>
      <c r="D10" s="14" t="s">
        <v>33</v>
      </c>
      <c r="E10" s="15" t="s">
        <v>114</v>
      </c>
      <c r="F10" s="21">
        <v>135</v>
      </c>
      <c r="G10" s="22" t="s">
        <v>14</v>
      </c>
      <c r="H10" s="23" t="s">
        <v>90</v>
      </c>
      <c r="I10" s="70"/>
      <c r="J10" s="67"/>
      <c r="K10" s="77"/>
      <c r="L10" s="83">
        <f t="shared" si="0"/>
        <v>0</v>
      </c>
      <c r="M10" s="84">
        <f t="shared" si="1"/>
        <v>0</v>
      </c>
      <c r="N10" s="131">
        <f t="shared" si="2"/>
        <v>0</v>
      </c>
      <c r="O10" s="67"/>
      <c r="P10" s="89">
        <v>2.8</v>
      </c>
      <c r="Q10" s="90">
        <v>6.0000000000000001E-3</v>
      </c>
      <c r="R10" s="89">
        <v>30</v>
      </c>
      <c r="S10" s="89">
        <v>192</v>
      </c>
    </row>
    <row r="11" spans="1:19" s="1" customFormat="1" ht="18.75" customHeight="1" thickBot="1" x14ac:dyDescent="0.25">
      <c r="A11" s="132" t="s">
        <v>149</v>
      </c>
      <c r="B11" s="133"/>
      <c r="C11" s="133"/>
      <c r="D11" s="133"/>
      <c r="E11" s="133"/>
      <c r="F11" s="133"/>
      <c r="G11" s="133"/>
      <c r="H11" s="133"/>
      <c r="I11" s="133"/>
      <c r="J11" s="81"/>
      <c r="K11" s="78"/>
      <c r="L11" s="58"/>
      <c r="M11" s="58"/>
      <c r="N11" s="59"/>
      <c r="O11" s="66"/>
      <c r="P11" s="59"/>
      <c r="Q11" s="127"/>
      <c r="R11" s="59"/>
      <c r="S11" s="59"/>
    </row>
    <row r="12" spans="1:19" s="1" customFormat="1" ht="83.1" customHeight="1" thickBot="1" x14ac:dyDescent="0.3">
      <c r="A12" s="18"/>
      <c r="B12" s="19" t="s">
        <v>103</v>
      </c>
      <c r="C12" s="115" t="s">
        <v>62</v>
      </c>
      <c r="D12" s="20" t="s">
        <v>76</v>
      </c>
      <c r="E12" s="10" t="s">
        <v>123</v>
      </c>
      <c r="F12" s="21">
        <v>30.05</v>
      </c>
      <c r="G12" s="22" t="s">
        <v>14</v>
      </c>
      <c r="H12" s="23" t="s">
        <v>77</v>
      </c>
      <c r="I12" s="69" t="s">
        <v>104</v>
      </c>
      <c r="J12" s="67"/>
      <c r="K12" s="76"/>
      <c r="L12" s="83">
        <f t="shared" si="0"/>
        <v>0</v>
      </c>
      <c r="M12" s="84">
        <f t="shared" si="1"/>
        <v>0</v>
      </c>
      <c r="N12" s="131">
        <f t="shared" ref="N12:N19" si="3">K12*Q12</f>
        <v>0</v>
      </c>
      <c r="O12" s="67"/>
      <c r="P12" s="87">
        <v>4.2</v>
      </c>
      <c r="Q12" s="92">
        <v>6.0000000000000001E-3</v>
      </c>
      <c r="R12" s="88">
        <v>45</v>
      </c>
      <c r="S12" s="88">
        <v>66</v>
      </c>
    </row>
    <row r="13" spans="1:19" s="1" customFormat="1" ht="83.1" customHeight="1" thickBot="1" x14ac:dyDescent="0.3">
      <c r="A13" s="18"/>
      <c r="B13" s="19" t="s">
        <v>131</v>
      </c>
      <c r="C13" s="115" t="s">
        <v>142</v>
      </c>
      <c r="D13" s="20" t="s">
        <v>76</v>
      </c>
      <c r="E13" s="10"/>
      <c r="F13" s="21">
        <v>54.81</v>
      </c>
      <c r="G13" s="22" t="s">
        <v>127</v>
      </c>
      <c r="H13" s="23" t="s">
        <v>137</v>
      </c>
      <c r="I13" s="69"/>
      <c r="J13" s="67"/>
      <c r="K13" s="79"/>
      <c r="L13" s="83">
        <f t="shared" ref="L13:L16" si="4">(K13*R13)*F13</f>
        <v>0</v>
      </c>
      <c r="M13" s="84">
        <f t="shared" ref="M13:M16" si="5">K13*P13</f>
        <v>0</v>
      </c>
      <c r="N13" s="131">
        <f t="shared" si="3"/>
        <v>0</v>
      </c>
      <c r="O13" s="67"/>
      <c r="P13" s="87">
        <v>4.2</v>
      </c>
      <c r="Q13" s="92">
        <v>6.0000000000000001E-3</v>
      </c>
      <c r="R13" s="88">
        <v>45</v>
      </c>
      <c r="S13" s="88">
        <v>66</v>
      </c>
    </row>
    <row r="14" spans="1:19" s="1" customFormat="1" ht="83.1" customHeight="1" thickBot="1" x14ac:dyDescent="0.3">
      <c r="A14" s="18"/>
      <c r="B14" s="19" t="s">
        <v>140</v>
      </c>
      <c r="C14" s="115" t="s">
        <v>141</v>
      </c>
      <c r="D14" s="20" t="s">
        <v>91</v>
      </c>
      <c r="E14" s="10"/>
      <c r="F14" s="21">
        <v>35.909999999999997</v>
      </c>
      <c r="G14" s="22" t="s">
        <v>127</v>
      </c>
      <c r="H14" s="23"/>
      <c r="I14" s="69"/>
      <c r="J14" s="67"/>
      <c r="K14" s="79"/>
      <c r="L14" s="83">
        <f t="shared" si="4"/>
        <v>0</v>
      </c>
      <c r="M14" s="84">
        <f t="shared" si="5"/>
        <v>0</v>
      </c>
      <c r="N14" s="131">
        <f t="shared" si="3"/>
        <v>0</v>
      </c>
      <c r="O14" s="67"/>
      <c r="P14" s="87">
        <v>4.2</v>
      </c>
      <c r="Q14" s="92">
        <v>6.0000000000000001E-3</v>
      </c>
      <c r="R14" s="88">
        <v>45</v>
      </c>
      <c r="S14" s="88">
        <v>66</v>
      </c>
    </row>
    <row r="15" spans="1:19" s="1" customFormat="1" ht="83.1" customHeight="1" thickBot="1" x14ac:dyDescent="0.3">
      <c r="A15" s="18"/>
      <c r="B15" s="19" t="s">
        <v>143</v>
      </c>
      <c r="C15" s="115" t="s">
        <v>62</v>
      </c>
      <c r="D15" s="20" t="s">
        <v>146</v>
      </c>
      <c r="E15" s="10"/>
      <c r="F15" s="21">
        <v>73.709999999999994</v>
      </c>
      <c r="G15" s="22" t="s">
        <v>127</v>
      </c>
      <c r="H15" s="23"/>
      <c r="I15" s="69"/>
      <c r="J15" s="67"/>
      <c r="K15" s="79"/>
      <c r="L15" s="83">
        <f t="shared" ref="L15" si="6">(K15*R15)*F15</f>
        <v>0</v>
      </c>
      <c r="M15" s="84">
        <f t="shared" ref="M15" si="7">K15*P15</f>
        <v>0</v>
      </c>
      <c r="N15" s="131">
        <f t="shared" si="3"/>
        <v>0</v>
      </c>
      <c r="O15" s="67"/>
      <c r="P15" s="87">
        <v>4.2</v>
      </c>
      <c r="Q15" s="92">
        <v>6.0000000000000001E-3</v>
      </c>
      <c r="R15" s="89">
        <v>45</v>
      </c>
      <c r="S15" s="89">
        <v>66</v>
      </c>
    </row>
    <row r="16" spans="1:19" s="1" customFormat="1" ht="83.1" customHeight="1" thickBot="1" x14ac:dyDescent="0.3">
      <c r="A16" s="18"/>
      <c r="B16" s="19" t="s">
        <v>144</v>
      </c>
      <c r="C16" s="115" t="s">
        <v>62</v>
      </c>
      <c r="D16" s="20" t="s">
        <v>146</v>
      </c>
      <c r="E16" s="10"/>
      <c r="F16" s="21">
        <v>73.709999999999994</v>
      </c>
      <c r="G16" s="22" t="s">
        <v>127</v>
      </c>
      <c r="H16" s="23"/>
      <c r="I16" s="69"/>
      <c r="J16" s="67"/>
      <c r="K16" s="79"/>
      <c r="L16" s="83">
        <f t="shared" si="4"/>
        <v>0</v>
      </c>
      <c r="M16" s="84">
        <f t="shared" si="5"/>
        <v>0</v>
      </c>
      <c r="N16" s="131">
        <f t="shared" si="3"/>
        <v>0</v>
      </c>
      <c r="O16" s="67"/>
      <c r="P16" s="87">
        <v>4.2</v>
      </c>
      <c r="Q16" s="92">
        <v>6.0000000000000001E-3</v>
      </c>
      <c r="R16" s="89">
        <v>45</v>
      </c>
      <c r="S16" s="89">
        <v>66</v>
      </c>
    </row>
    <row r="17" spans="1:19" s="1" customFormat="1" ht="83.1" customHeight="1" x14ac:dyDescent="0.25">
      <c r="A17" s="18"/>
      <c r="B17" s="19" t="s">
        <v>145</v>
      </c>
      <c r="C17" s="115" t="s">
        <v>62</v>
      </c>
      <c r="D17" s="20" t="s">
        <v>146</v>
      </c>
      <c r="E17" s="10"/>
      <c r="F17" s="21">
        <v>73.709999999999994</v>
      </c>
      <c r="G17" s="22" t="s">
        <v>127</v>
      </c>
      <c r="H17" s="23"/>
      <c r="I17" s="69"/>
      <c r="J17" s="67"/>
      <c r="K17" s="79"/>
      <c r="L17" s="83">
        <f t="shared" si="0"/>
        <v>0</v>
      </c>
      <c r="M17" s="84">
        <f t="shared" si="1"/>
        <v>0</v>
      </c>
      <c r="N17" s="131">
        <f t="shared" si="3"/>
        <v>0</v>
      </c>
      <c r="O17" s="67"/>
      <c r="P17" s="87">
        <v>4.2</v>
      </c>
      <c r="Q17" s="92">
        <v>6.0000000000000001E-3</v>
      </c>
      <c r="R17" s="89">
        <v>45</v>
      </c>
      <c r="S17" s="89">
        <v>66</v>
      </c>
    </row>
    <row r="18" spans="1:19" s="1" customFormat="1" ht="83.1" customHeight="1" x14ac:dyDescent="0.25">
      <c r="A18" s="24"/>
      <c r="B18" s="13" t="s">
        <v>108</v>
      </c>
      <c r="C18" s="116" t="s">
        <v>62</v>
      </c>
      <c r="D18" s="14" t="s">
        <v>79</v>
      </c>
      <c r="E18" s="15" t="s">
        <v>124</v>
      </c>
      <c r="F18" s="16">
        <v>47.25</v>
      </c>
      <c r="G18" s="17" t="s">
        <v>81</v>
      </c>
      <c r="H18" s="17" t="s">
        <v>78</v>
      </c>
      <c r="I18" s="70"/>
      <c r="J18" s="67"/>
      <c r="K18" s="79"/>
      <c r="L18" s="83">
        <f t="shared" si="0"/>
        <v>0</v>
      </c>
      <c r="M18" s="84">
        <f t="shared" si="1"/>
        <v>0</v>
      </c>
      <c r="N18" s="131">
        <f t="shared" si="3"/>
        <v>0</v>
      </c>
      <c r="O18" s="67"/>
      <c r="P18" s="87">
        <v>4.2</v>
      </c>
      <c r="Q18" s="92">
        <v>6.0000000000000001E-3</v>
      </c>
      <c r="R18" s="89">
        <v>20</v>
      </c>
      <c r="S18" s="89">
        <v>128</v>
      </c>
    </row>
    <row r="19" spans="1:19" s="1" customFormat="1" ht="83.1" customHeight="1" thickBot="1" x14ac:dyDescent="0.3">
      <c r="A19" s="24"/>
      <c r="B19" s="13" t="s">
        <v>108</v>
      </c>
      <c r="C19" s="116" t="s">
        <v>128</v>
      </c>
      <c r="D19" s="14" t="s">
        <v>79</v>
      </c>
      <c r="E19" s="15" t="s">
        <v>124</v>
      </c>
      <c r="F19" s="16">
        <v>94.5</v>
      </c>
      <c r="G19" s="17" t="s">
        <v>81</v>
      </c>
      <c r="H19" s="17" t="s">
        <v>78</v>
      </c>
      <c r="I19" s="70"/>
      <c r="J19" s="67"/>
      <c r="K19" s="79"/>
      <c r="L19" s="83">
        <f t="shared" si="0"/>
        <v>0</v>
      </c>
      <c r="M19" s="84">
        <f t="shared" si="1"/>
        <v>0</v>
      </c>
      <c r="N19" s="131">
        <f t="shared" si="3"/>
        <v>0</v>
      </c>
      <c r="O19" s="67"/>
      <c r="P19" s="87">
        <v>4.2</v>
      </c>
      <c r="Q19" s="92">
        <v>6.0000000000000001E-3</v>
      </c>
      <c r="R19" s="89">
        <v>45</v>
      </c>
      <c r="S19" s="89">
        <v>66</v>
      </c>
    </row>
    <row r="20" spans="1:19" s="1" customFormat="1" ht="18.75" customHeight="1" thickBot="1" x14ac:dyDescent="0.25">
      <c r="A20" s="132" t="s">
        <v>150</v>
      </c>
      <c r="B20" s="133"/>
      <c r="C20" s="133"/>
      <c r="D20" s="133"/>
      <c r="E20" s="133"/>
      <c r="F20" s="133"/>
      <c r="G20" s="133"/>
      <c r="H20" s="133"/>
      <c r="I20" s="133"/>
      <c r="J20" s="81"/>
      <c r="K20" s="62"/>
      <c r="L20" s="58"/>
      <c r="M20" s="58"/>
      <c r="N20" s="59"/>
      <c r="O20" s="66"/>
      <c r="P20" s="59"/>
      <c r="Q20" s="127"/>
      <c r="R20" s="59"/>
      <c r="S20" s="59"/>
    </row>
    <row r="21" spans="1:19" s="1" customFormat="1" ht="83.1" customHeight="1" x14ac:dyDescent="0.25">
      <c r="A21" s="4"/>
      <c r="B21" s="31" t="s">
        <v>18</v>
      </c>
      <c r="C21" s="120" t="s">
        <v>16</v>
      </c>
      <c r="D21" s="32" t="s">
        <v>30</v>
      </c>
      <c r="E21" s="9"/>
      <c r="F21" s="11">
        <v>37.799999999999997</v>
      </c>
      <c r="G21" s="51"/>
      <c r="H21" s="34" t="s">
        <v>36</v>
      </c>
      <c r="I21" s="71"/>
      <c r="J21" s="67"/>
      <c r="K21" s="79"/>
      <c r="L21" s="83">
        <f>(K21*R21)*F21</f>
        <v>0</v>
      </c>
      <c r="M21" s="84">
        <f t="shared" ref="M21:M54" si="8">K21*P21</f>
        <v>0</v>
      </c>
      <c r="N21" s="131">
        <f>K21*Q21</f>
        <v>0</v>
      </c>
      <c r="O21" s="67"/>
      <c r="P21" s="91">
        <v>9.25</v>
      </c>
      <c r="Q21" s="92">
        <v>1.7000000000000001E-2</v>
      </c>
      <c r="R21" s="88">
        <v>120</v>
      </c>
      <c r="S21" s="88">
        <v>63</v>
      </c>
    </row>
    <row r="22" spans="1:19" s="1" customFormat="1" ht="83.1" customHeight="1" x14ac:dyDescent="0.25">
      <c r="A22" s="4"/>
      <c r="B22" s="31" t="s">
        <v>17</v>
      </c>
      <c r="C22" s="120" t="s">
        <v>16</v>
      </c>
      <c r="D22" s="32" t="s">
        <v>31</v>
      </c>
      <c r="E22" s="9" t="s">
        <v>116</v>
      </c>
      <c r="F22" s="49">
        <v>18.71</v>
      </c>
      <c r="G22" s="17"/>
      <c r="H22" s="50" t="s">
        <v>37</v>
      </c>
      <c r="I22" s="71" t="s">
        <v>95</v>
      </c>
      <c r="J22" s="67"/>
      <c r="K22" s="79"/>
      <c r="L22" s="83">
        <f t="shared" ref="L22:L54" si="9">(K22*R22)*F22</f>
        <v>0</v>
      </c>
      <c r="M22" s="84">
        <f t="shared" si="8"/>
        <v>0</v>
      </c>
      <c r="N22" s="131">
        <f>K22*Q22</f>
        <v>0</v>
      </c>
      <c r="O22" s="67"/>
      <c r="P22" s="91">
        <v>9.25</v>
      </c>
      <c r="Q22" s="92">
        <v>1.7000000000000001E-2</v>
      </c>
      <c r="R22" s="88">
        <v>120</v>
      </c>
      <c r="S22" s="88">
        <v>63</v>
      </c>
    </row>
    <row r="23" spans="1:19" s="1" customFormat="1" ht="83.1" customHeight="1" x14ac:dyDescent="0.25">
      <c r="A23" s="4"/>
      <c r="B23" s="31" t="s">
        <v>19</v>
      </c>
      <c r="C23" s="120" t="s">
        <v>16</v>
      </c>
      <c r="D23" s="32" t="s">
        <v>30</v>
      </c>
      <c r="E23" s="9" t="s">
        <v>117</v>
      </c>
      <c r="F23" s="49">
        <v>31.94</v>
      </c>
      <c r="G23" s="17"/>
      <c r="H23" s="50" t="s">
        <v>38</v>
      </c>
      <c r="I23" s="71" t="s">
        <v>99</v>
      </c>
      <c r="J23" s="67"/>
      <c r="K23" s="79"/>
      <c r="L23" s="83">
        <f t="shared" si="9"/>
        <v>0</v>
      </c>
      <c r="M23" s="84">
        <f t="shared" si="8"/>
        <v>0</v>
      </c>
      <c r="N23" s="131">
        <f>K23*Q23</f>
        <v>0</v>
      </c>
      <c r="O23" s="67"/>
      <c r="P23" s="91">
        <v>9.25</v>
      </c>
      <c r="Q23" s="92">
        <v>1.7000000000000001E-2</v>
      </c>
      <c r="R23" s="88">
        <v>120</v>
      </c>
      <c r="S23" s="88">
        <v>63</v>
      </c>
    </row>
    <row r="24" spans="1:19" s="1" customFormat="1" ht="83.1" customHeight="1" x14ac:dyDescent="0.25">
      <c r="A24" s="4"/>
      <c r="B24" s="31" t="s">
        <v>20</v>
      </c>
      <c r="C24" s="120" t="s">
        <v>16</v>
      </c>
      <c r="D24" s="32" t="s">
        <v>30</v>
      </c>
      <c r="E24" s="9"/>
      <c r="F24" s="11">
        <v>47.25</v>
      </c>
      <c r="G24" s="33"/>
      <c r="H24" s="33" t="s">
        <v>39</v>
      </c>
      <c r="I24" s="71"/>
      <c r="J24" s="67"/>
      <c r="K24" s="79"/>
      <c r="L24" s="83">
        <f t="shared" si="9"/>
        <v>0</v>
      </c>
      <c r="M24" s="84">
        <f t="shared" si="8"/>
        <v>0</v>
      </c>
      <c r="N24" s="131">
        <f t="shared" ref="N24:N54" si="10">K24*Q24</f>
        <v>0</v>
      </c>
      <c r="O24" s="67"/>
      <c r="P24" s="91">
        <v>9.25</v>
      </c>
      <c r="Q24" s="92">
        <v>1.7000000000000001E-2</v>
      </c>
      <c r="R24" s="88">
        <v>120</v>
      </c>
      <c r="S24" s="88">
        <v>63</v>
      </c>
    </row>
    <row r="25" spans="1:19" s="1" customFormat="1" ht="83.1" customHeight="1" x14ac:dyDescent="0.25">
      <c r="A25" s="4"/>
      <c r="B25" s="31" t="s">
        <v>21</v>
      </c>
      <c r="C25" s="120" t="s">
        <v>16</v>
      </c>
      <c r="D25" s="32" t="s">
        <v>30</v>
      </c>
      <c r="E25" s="9" t="s">
        <v>122</v>
      </c>
      <c r="F25" s="11">
        <v>24.38</v>
      </c>
      <c r="G25" s="33"/>
      <c r="H25" s="33" t="s">
        <v>40</v>
      </c>
      <c r="I25" s="71" t="s">
        <v>94</v>
      </c>
      <c r="J25" s="67"/>
      <c r="K25" s="79"/>
      <c r="L25" s="83">
        <f t="shared" si="9"/>
        <v>0</v>
      </c>
      <c r="M25" s="84">
        <f t="shared" si="8"/>
        <v>0</v>
      </c>
      <c r="N25" s="131">
        <f t="shared" si="10"/>
        <v>0</v>
      </c>
      <c r="O25" s="67"/>
      <c r="P25" s="91">
        <v>9.25</v>
      </c>
      <c r="Q25" s="92">
        <v>1.7000000000000001E-2</v>
      </c>
      <c r="R25" s="88">
        <v>120</v>
      </c>
      <c r="S25" s="88">
        <v>63</v>
      </c>
    </row>
    <row r="26" spans="1:19" s="1" customFormat="1" ht="83.1" customHeight="1" x14ac:dyDescent="0.25">
      <c r="A26" s="4"/>
      <c r="B26" s="31" t="s">
        <v>22</v>
      </c>
      <c r="C26" s="120" t="s">
        <v>16</v>
      </c>
      <c r="D26" s="32" t="s">
        <v>30</v>
      </c>
      <c r="E26" s="9"/>
      <c r="F26" s="11">
        <v>37.799999999999997</v>
      </c>
      <c r="G26" s="33"/>
      <c r="H26" s="33" t="s">
        <v>41</v>
      </c>
      <c r="I26" s="71"/>
      <c r="J26" s="67"/>
      <c r="K26" s="79"/>
      <c r="L26" s="83">
        <f t="shared" si="9"/>
        <v>0</v>
      </c>
      <c r="M26" s="84">
        <f t="shared" si="8"/>
        <v>0</v>
      </c>
      <c r="N26" s="131">
        <f t="shared" si="10"/>
        <v>0</v>
      </c>
      <c r="O26" s="67"/>
      <c r="P26" s="91">
        <v>9.25</v>
      </c>
      <c r="Q26" s="92">
        <v>1.7000000000000001E-2</v>
      </c>
      <c r="R26" s="88">
        <v>120</v>
      </c>
      <c r="S26" s="88">
        <v>63</v>
      </c>
    </row>
    <row r="27" spans="1:19" s="1" customFormat="1" ht="83.1" customHeight="1" x14ac:dyDescent="0.25">
      <c r="A27" s="4"/>
      <c r="B27" s="31" t="s">
        <v>28</v>
      </c>
      <c r="C27" s="120" t="s">
        <v>16</v>
      </c>
      <c r="D27" s="32" t="s">
        <v>32</v>
      </c>
      <c r="E27" s="9" t="s">
        <v>115</v>
      </c>
      <c r="F27" s="11">
        <v>24.38</v>
      </c>
      <c r="G27" s="33" t="s">
        <v>97</v>
      </c>
      <c r="H27" s="33" t="s">
        <v>42</v>
      </c>
      <c r="I27" s="71" t="s">
        <v>100</v>
      </c>
      <c r="J27" s="67"/>
      <c r="K27" s="79"/>
      <c r="L27" s="83">
        <f t="shared" si="9"/>
        <v>0</v>
      </c>
      <c r="M27" s="84">
        <f t="shared" si="8"/>
        <v>0</v>
      </c>
      <c r="N27" s="131">
        <f t="shared" si="10"/>
        <v>0</v>
      </c>
      <c r="O27" s="67"/>
      <c r="P27" s="91">
        <v>9.25</v>
      </c>
      <c r="Q27" s="92">
        <v>1.7000000000000001E-2</v>
      </c>
      <c r="R27" s="88">
        <v>120</v>
      </c>
      <c r="S27" s="88">
        <v>63</v>
      </c>
    </row>
    <row r="28" spans="1:19" s="1" customFormat="1" ht="83.1" customHeight="1" x14ac:dyDescent="0.25">
      <c r="A28" s="4"/>
      <c r="B28" s="31" t="s">
        <v>27</v>
      </c>
      <c r="C28" s="120" t="s">
        <v>16</v>
      </c>
      <c r="D28" s="32" t="s">
        <v>33</v>
      </c>
      <c r="E28" s="9" t="s">
        <v>119</v>
      </c>
      <c r="F28" s="11">
        <v>18.71</v>
      </c>
      <c r="G28" s="33"/>
      <c r="H28" s="33" t="s">
        <v>47</v>
      </c>
      <c r="I28" s="71" t="s">
        <v>102</v>
      </c>
      <c r="J28" s="67"/>
      <c r="K28" s="79"/>
      <c r="L28" s="83">
        <f t="shared" si="9"/>
        <v>0</v>
      </c>
      <c r="M28" s="84">
        <f t="shared" si="8"/>
        <v>0</v>
      </c>
      <c r="N28" s="131">
        <f t="shared" si="10"/>
        <v>0</v>
      </c>
      <c r="O28" s="67"/>
      <c r="P28" s="91">
        <v>9.25</v>
      </c>
      <c r="Q28" s="92">
        <v>1.7000000000000001E-2</v>
      </c>
      <c r="R28" s="88">
        <v>120</v>
      </c>
      <c r="S28" s="88">
        <v>63</v>
      </c>
    </row>
    <row r="29" spans="1:19" s="1" customFormat="1" ht="83.1" customHeight="1" x14ac:dyDescent="0.25">
      <c r="A29" s="4"/>
      <c r="B29" s="31" t="s">
        <v>26</v>
      </c>
      <c r="C29" s="120" t="s">
        <v>16</v>
      </c>
      <c r="D29" s="32" t="s">
        <v>30</v>
      </c>
      <c r="E29" s="9"/>
      <c r="F29" s="11">
        <v>56.7</v>
      </c>
      <c r="G29" s="114" t="s">
        <v>134</v>
      </c>
      <c r="H29" s="33" t="s">
        <v>46</v>
      </c>
      <c r="I29" s="71"/>
      <c r="J29" s="67"/>
      <c r="K29" s="79"/>
      <c r="L29" s="83">
        <f t="shared" si="9"/>
        <v>0</v>
      </c>
      <c r="M29" s="84">
        <f t="shared" si="8"/>
        <v>0</v>
      </c>
      <c r="N29" s="131">
        <f t="shared" si="10"/>
        <v>0</v>
      </c>
      <c r="O29" s="67"/>
      <c r="P29" s="91">
        <v>9.25</v>
      </c>
      <c r="Q29" s="92">
        <v>1.7000000000000001E-2</v>
      </c>
      <c r="R29" s="88">
        <v>120</v>
      </c>
      <c r="S29" s="88">
        <v>63</v>
      </c>
    </row>
    <row r="30" spans="1:19" s="1" customFormat="1" ht="83.1" customHeight="1" x14ac:dyDescent="0.25">
      <c r="A30" s="4"/>
      <c r="B30" s="31" t="s">
        <v>25</v>
      </c>
      <c r="C30" s="120" t="s">
        <v>16</v>
      </c>
      <c r="D30" s="32" t="s">
        <v>30</v>
      </c>
      <c r="E30" s="9" t="s">
        <v>120</v>
      </c>
      <c r="F30" s="11">
        <v>71.819999999999993</v>
      </c>
      <c r="G30" s="33" t="s">
        <v>97</v>
      </c>
      <c r="H30" s="33" t="s">
        <v>45</v>
      </c>
      <c r="I30" s="71" t="s">
        <v>96</v>
      </c>
      <c r="J30" s="67"/>
      <c r="K30" s="79"/>
      <c r="L30" s="83">
        <f t="shared" si="9"/>
        <v>0</v>
      </c>
      <c r="M30" s="84">
        <f t="shared" si="8"/>
        <v>0</v>
      </c>
      <c r="N30" s="131">
        <f t="shared" si="10"/>
        <v>0</v>
      </c>
      <c r="O30" s="67"/>
      <c r="P30" s="91">
        <v>9.25</v>
      </c>
      <c r="Q30" s="92">
        <v>1.7000000000000001E-2</v>
      </c>
      <c r="R30" s="88">
        <v>120</v>
      </c>
      <c r="S30" s="88">
        <v>63</v>
      </c>
    </row>
    <row r="31" spans="1:19" s="1" customFormat="1" ht="83.1" customHeight="1" x14ac:dyDescent="0.25">
      <c r="A31" s="4"/>
      <c r="B31" s="31" t="s">
        <v>24</v>
      </c>
      <c r="C31" s="120" t="s">
        <v>16</v>
      </c>
      <c r="D31" s="32" t="s">
        <v>30</v>
      </c>
      <c r="E31" s="9" t="s">
        <v>121</v>
      </c>
      <c r="F31" s="11">
        <v>20.6</v>
      </c>
      <c r="G31" s="33" t="s">
        <v>14</v>
      </c>
      <c r="H31" s="33" t="s">
        <v>44</v>
      </c>
      <c r="I31" s="71" t="s">
        <v>93</v>
      </c>
      <c r="J31" s="67"/>
      <c r="K31" s="79"/>
      <c r="L31" s="83">
        <f t="shared" si="9"/>
        <v>0</v>
      </c>
      <c r="M31" s="84">
        <f t="shared" si="8"/>
        <v>0</v>
      </c>
      <c r="N31" s="131">
        <f t="shared" si="10"/>
        <v>0</v>
      </c>
      <c r="O31" s="67"/>
      <c r="P31" s="91">
        <v>9.25</v>
      </c>
      <c r="Q31" s="92">
        <v>1.7000000000000001E-2</v>
      </c>
      <c r="R31" s="88">
        <v>120</v>
      </c>
      <c r="S31" s="88">
        <v>63</v>
      </c>
    </row>
    <row r="32" spans="1:19" s="1" customFormat="1" ht="83.1" customHeight="1" x14ac:dyDescent="0.25">
      <c r="A32" s="4"/>
      <c r="B32" s="31" t="s">
        <v>23</v>
      </c>
      <c r="C32" s="120" t="s">
        <v>16</v>
      </c>
      <c r="D32" s="32" t="s">
        <v>34</v>
      </c>
      <c r="E32" s="9"/>
      <c r="F32" s="11">
        <v>18.71</v>
      </c>
      <c r="G32" s="33"/>
      <c r="H32" s="33" t="s">
        <v>43</v>
      </c>
      <c r="I32" s="71" t="s">
        <v>98</v>
      </c>
      <c r="J32" s="67"/>
      <c r="K32" s="77"/>
      <c r="L32" s="83">
        <f t="shared" ref="L32" si="11">(K32*R32)*F32</f>
        <v>0</v>
      </c>
      <c r="M32" s="84">
        <f t="shared" ref="M32" si="12">K32*P32</f>
        <v>0</v>
      </c>
      <c r="N32" s="131">
        <f t="shared" ref="N32" si="13">K32*Q32</f>
        <v>0</v>
      </c>
      <c r="O32" s="67"/>
      <c r="P32" s="93">
        <v>9.25</v>
      </c>
      <c r="Q32" s="92">
        <v>1.7000000000000001E-2</v>
      </c>
      <c r="R32" s="88">
        <v>120</v>
      </c>
      <c r="S32" s="94">
        <v>63</v>
      </c>
    </row>
    <row r="33" spans="1:19" s="1" customFormat="1" ht="83.1" customHeight="1" thickBot="1" x14ac:dyDescent="0.3">
      <c r="A33" s="4"/>
      <c r="B33" s="31" t="s">
        <v>147</v>
      </c>
      <c r="C33" s="120" t="s">
        <v>16</v>
      </c>
      <c r="D33" s="32" t="s">
        <v>33</v>
      </c>
      <c r="E33" s="9"/>
      <c r="F33" s="11">
        <v>170.1</v>
      </c>
      <c r="G33" s="33" t="s">
        <v>127</v>
      </c>
      <c r="H33" s="33"/>
      <c r="I33" s="71"/>
      <c r="J33" s="67"/>
      <c r="K33" s="77"/>
      <c r="L33" s="83">
        <f t="shared" si="9"/>
        <v>0</v>
      </c>
      <c r="M33" s="84">
        <f t="shared" si="8"/>
        <v>0</v>
      </c>
      <c r="N33" s="131">
        <f t="shared" si="10"/>
        <v>0</v>
      </c>
      <c r="O33" s="67"/>
      <c r="P33" s="93">
        <v>9.25</v>
      </c>
      <c r="Q33" s="92">
        <v>1.7000000000000001E-2</v>
      </c>
      <c r="R33" s="88">
        <v>120</v>
      </c>
      <c r="S33" s="94">
        <v>63</v>
      </c>
    </row>
    <row r="34" spans="1:19" s="1" customFormat="1" ht="18.75" customHeight="1" thickBot="1" x14ac:dyDescent="0.25">
      <c r="A34" s="132" t="s">
        <v>151</v>
      </c>
      <c r="B34" s="133"/>
      <c r="C34" s="133"/>
      <c r="D34" s="133"/>
      <c r="E34" s="133"/>
      <c r="F34" s="133"/>
      <c r="G34" s="133"/>
      <c r="H34" s="133"/>
      <c r="I34" s="133"/>
      <c r="J34" s="81"/>
      <c r="K34" s="64"/>
      <c r="L34" s="64"/>
      <c r="M34" s="60"/>
      <c r="N34" s="59"/>
      <c r="O34" s="66"/>
      <c r="P34" s="59"/>
      <c r="Q34" s="128"/>
      <c r="R34" s="63"/>
      <c r="S34" s="59"/>
    </row>
    <row r="35" spans="1:19" s="1" customFormat="1" ht="83.1" customHeight="1" x14ac:dyDescent="0.25">
      <c r="A35" s="18"/>
      <c r="B35" s="19" t="s">
        <v>57</v>
      </c>
      <c r="C35" s="115" t="s">
        <v>16</v>
      </c>
      <c r="D35" s="20" t="s">
        <v>54</v>
      </c>
      <c r="E35" s="10"/>
      <c r="F35" s="21">
        <v>31.94</v>
      </c>
      <c r="G35" s="22"/>
      <c r="H35" s="23" t="s">
        <v>52</v>
      </c>
      <c r="I35" s="69" t="s">
        <v>101</v>
      </c>
      <c r="J35" s="67"/>
      <c r="K35" s="76"/>
      <c r="L35" s="83">
        <f t="shared" si="9"/>
        <v>0</v>
      </c>
      <c r="M35" s="84">
        <f t="shared" si="8"/>
        <v>0</v>
      </c>
      <c r="N35" s="131">
        <f t="shared" si="10"/>
        <v>0</v>
      </c>
      <c r="O35" s="67"/>
      <c r="P35" s="91">
        <v>9.25</v>
      </c>
      <c r="Q35" s="92">
        <v>1.7000000000000001E-2</v>
      </c>
      <c r="R35" s="88">
        <v>120</v>
      </c>
      <c r="S35" s="95">
        <v>63</v>
      </c>
    </row>
    <row r="36" spans="1:19" s="1" customFormat="1" ht="83.1" customHeight="1" x14ac:dyDescent="0.25">
      <c r="A36" s="24"/>
      <c r="B36" s="13" t="s">
        <v>56</v>
      </c>
      <c r="C36" s="116" t="s">
        <v>16</v>
      </c>
      <c r="D36" s="14" t="s">
        <v>34</v>
      </c>
      <c r="E36" s="15"/>
      <c r="F36" s="16">
        <v>56.7</v>
      </c>
      <c r="G36" s="17" t="s">
        <v>81</v>
      </c>
      <c r="H36" s="17" t="s">
        <v>53</v>
      </c>
      <c r="I36" s="70"/>
      <c r="J36" s="67"/>
      <c r="K36" s="79"/>
      <c r="L36" s="83">
        <f t="shared" si="9"/>
        <v>0</v>
      </c>
      <c r="M36" s="84">
        <f t="shared" si="8"/>
        <v>0</v>
      </c>
      <c r="N36" s="131">
        <f t="shared" si="10"/>
        <v>0</v>
      </c>
      <c r="O36" s="67"/>
      <c r="P36" s="91">
        <v>9.25</v>
      </c>
      <c r="Q36" s="92">
        <v>1.7000000000000001E-2</v>
      </c>
      <c r="R36" s="89">
        <v>120</v>
      </c>
      <c r="S36" s="89">
        <v>63</v>
      </c>
    </row>
    <row r="37" spans="1:19" s="1" customFormat="1" ht="83.1" customHeight="1" x14ac:dyDescent="0.25">
      <c r="A37" s="24"/>
      <c r="B37" s="13" t="s">
        <v>130</v>
      </c>
      <c r="C37" s="116" t="s">
        <v>49</v>
      </c>
      <c r="D37" s="14" t="s">
        <v>33</v>
      </c>
      <c r="E37" s="15" t="s">
        <v>118</v>
      </c>
      <c r="F37" s="16">
        <v>71.819999999999993</v>
      </c>
      <c r="G37" s="17"/>
      <c r="H37" s="17" t="s">
        <v>51</v>
      </c>
      <c r="I37" s="70" t="s">
        <v>92</v>
      </c>
      <c r="J37" s="67"/>
      <c r="K37" s="79"/>
      <c r="L37" s="83">
        <f t="shared" si="9"/>
        <v>0</v>
      </c>
      <c r="M37" s="84">
        <f t="shared" si="8"/>
        <v>0</v>
      </c>
      <c r="N37" s="131">
        <f t="shared" si="10"/>
        <v>0</v>
      </c>
      <c r="O37" s="67"/>
      <c r="P37" s="91">
        <v>9.25</v>
      </c>
      <c r="Q37" s="92">
        <v>1.7000000000000001E-2</v>
      </c>
      <c r="R37" s="96">
        <v>80</v>
      </c>
      <c r="S37" s="88">
        <v>63</v>
      </c>
    </row>
    <row r="38" spans="1:19" s="1" customFormat="1" ht="83.1" customHeight="1" thickBot="1" x14ac:dyDescent="0.3">
      <c r="A38" s="25"/>
      <c r="B38" s="26" t="s">
        <v>55</v>
      </c>
      <c r="C38" s="119" t="s">
        <v>48</v>
      </c>
      <c r="D38" s="27" t="s">
        <v>32</v>
      </c>
      <c r="E38" s="28"/>
      <c r="F38" s="29">
        <v>66.150000000000006</v>
      </c>
      <c r="G38" s="17" t="s">
        <v>81</v>
      </c>
      <c r="H38" s="30" t="s">
        <v>50</v>
      </c>
      <c r="I38" s="72" t="s">
        <v>107</v>
      </c>
      <c r="J38" s="67"/>
      <c r="K38" s="77"/>
      <c r="L38" s="83">
        <f t="shared" si="9"/>
        <v>0</v>
      </c>
      <c r="M38" s="84">
        <f t="shared" si="8"/>
        <v>0</v>
      </c>
      <c r="N38" s="131">
        <f t="shared" si="10"/>
        <v>0</v>
      </c>
      <c r="O38" s="67"/>
      <c r="P38" s="91">
        <v>9.25</v>
      </c>
      <c r="Q38" s="92">
        <v>1.7000000000000001E-2</v>
      </c>
      <c r="R38" s="98">
        <v>80</v>
      </c>
      <c r="S38" s="89">
        <v>63</v>
      </c>
    </row>
    <row r="39" spans="1:19" s="1" customFormat="1" ht="18.75" customHeight="1" thickBot="1" x14ac:dyDescent="0.25">
      <c r="A39" s="132" t="s">
        <v>152</v>
      </c>
      <c r="B39" s="133"/>
      <c r="C39" s="133"/>
      <c r="D39" s="133"/>
      <c r="E39" s="133"/>
      <c r="F39" s="133"/>
      <c r="G39" s="133"/>
      <c r="H39" s="133"/>
      <c r="I39" s="133"/>
      <c r="J39" s="81"/>
      <c r="K39" s="64"/>
      <c r="L39" s="58"/>
      <c r="M39" s="58"/>
      <c r="N39" s="59"/>
      <c r="O39" s="66"/>
      <c r="P39" s="59"/>
      <c r="Q39" s="127"/>
      <c r="R39" s="59"/>
      <c r="S39" s="59"/>
    </row>
    <row r="40" spans="1:19" s="1" customFormat="1" ht="83.1" customHeight="1" x14ac:dyDescent="0.25">
      <c r="A40" s="136"/>
      <c r="B40" s="138" t="s">
        <v>80</v>
      </c>
      <c r="C40" s="126" t="s">
        <v>135</v>
      </c>
      <c r="D40" s="140" t="s">
        <v>33</v>
      </c>
      <c r="E40" s="142" t="s">
        <v>125</v>
      </c>
      <c r="F40" s="125">
        <v>378</v>
      </c>
      <c r="G40" s="121" t="s">
        <v>81</v>
      </c>
      <c r="H40" s="122" t="s">
        <v>82</v>
      </c>
      <c r="I40" s="123"/>
      <c r="J40" s="67"/>
      <c r="K40" s="80"/>
      <c r="L40" s="83">
        <f t="shared" ref="L40" si="14">(K40*R40)*F40</f>
        <v>0</v>
      </c>
      <c r="M40" s="84">
        <f t="shared" ref="M40" si="15">K40*P40</f>
        <v>0</v>
      </c>
      <c r="N40" s="131">
        <f t="shared" si="10"/>
        <v>0</v>
      </c>
      <c r="O40" s="67"/>
      <c r="P40" s="91">
        <v>9.25</v>
      </c>
      <c r="Q40" s="92">
        <v>1.7000000000000001E-2</v>
      </c>
      <c r="R40" s="88">
        <v>120</v>
      </c>
      <c r="S40" s="88">
        <v>63</v>
      </c>
    </row>
    <row r="41" spans="1:19" s="1" customFormat="1" ht="83.1" customHeight="1" thickBot="1" x14ac:dyDescent="0.3">
      <c r="A41" s="137"/>
      <c r="B41" s="139"/>
      <c r="C41" s="119" t="s">
        <v>84</v>
      </c>
      <c r="D41" s="141"/>
      <c r="E41" s="143"/>
      <c r="F41" s="29">
        <v>3780</v>
      </c>
      <c r="G41" s="17" t="s">
        <v>81</v>
      </c>
      <c r="H41" s="114" t="s">
        <v>82</v>
      </c>
      <c r="I41" s="102"/>
      <c r="J41" s="67"/>
      <c r="K41" s="124"/>
      <c r="L41" s="83">
        <f t="shared" si="9"/>
        <v>0</v>
      </c>
      <c r="M41" s="84">
        <f t="shared" si="8"/>
        <v>0</v>
      </c>
      <c r="N41" s="131">
        <f t="shared" si="10"/>
        <v>0</v>
      </c>
      <c r="O41" s="67"/>
      <c r="P41" s="87"/>
      <c r="Q41" s="92"/>
      <c r="R41" s="88">
        <v>1</v>
      </c>
      <c r="S41" s="88"/>
    </row>
    <row r="42" spans="1:19" s="1" customFormat="1" ht="18.75" customHeight="1" thickBot="1" x14ac:dyDescent="0.25">
      <c r="A42" s="132" t="s">
        <v>153</v>
      </c>
      <c r="B42" s="133"/>
      <c r="C42" s="133"/>
      <c r="D42" s="133"/>
      <c r="E42" s="133"/>
      <c r="F42" s="133"/>
      <c r="G42" s="133"/>
      <c r="H42" s="133"/>
      <c r="I42" s="133"/>
      <c r="J42" s="81"/>
      <c r="K42" s="64"/>
      <c r="L42" s="58"/>
      <c r="M42" s="58"/>
      <c r="N42" s="59"/>
      <c r="O42" s="66"/>
      <c r="P42" s="59"/>
      <c r="Q42" s="127"/>
      <c r="R42" s="59"/>
      <c r="S42" s="59"/>
    </row>
    <row r="43" spans="1:19" s="1" customFormat="1" ht="83.1" customHeight="1" x14ac:dyDescent="0.25">
      <c r="A43" s="18"/>
      <c r="B43" s="19" t="s">
        <v>59</v>
      </c>
      <c r="C43" s="115" t="s">
        <v>16</v>
      </c>
      <c r="D43" s="43" t="s">
        <v>60</v>
      </c>
      <c r="E43" s="10"/>
      <c r="F43" s="21">
        <v>18.71</v>
      </c>
      <c r="G43" s="22"/>
      <c r="H43" s="23" t="s">
        <v>61</v>
      </c>
      <c r="I43" s="69"/>
      <c r="J43" s="67"/>
      <c r="K43" s="76"/>
      <c r="L43" s="83">
        <f t="shared" si="9"/>
        <v>0</v>
      </c>
      <c r="M43" s="84">
        <f t="shared" si="8"/>
        <v>0</v>
      </c>
      <c r="N43" s="131">
        <f t="shared" si="10"/>
        <v>0</v>
      </c>
      <c r="O43" s="67"/>
      <c r="P43" s="91">
        <v>9.25</v>
      </c>
      <c r="Q43" s="92">
        <v>1.7000000000000001E-2</v>
      </c>
      <c r="R43" s="88">
        <v>120</v>
      </c>
      <c r="S43" s="88">
        <v>63</v>
      </c>
    </row>
    <row r="44" spans="1:19" s="1" customFormat="1" ht="83.1" customHeight="1" x14ac:dyDescent="0.25">
      <c r="A44" s="24"/>
      <c r="B44" s="13" t="s">
        <v>63</v>
      </c>
      <c r="C44" s="116" t="s">
        <v>62</v>
      </c>
      <c r="D44" s="14" t="s">
        <v>60</v>
      </c>
      <c r="E44" s="15"/>
      <c r="F44" s="16">
        <v>35.909999999999997</v>
      </c>
      <c r="G44" s="17" t="s">
        <v>81</v>
      </c>
      <c r="H44" s="17" t="s">
        <v>64</v>
      </c>
      <c r="I44" s="70"/>
      <c r="J44" s="67"/>
      <c r="K44" s="79"/>
      <c r="L44" s="83">
        <f t="shared" si="9"/>
        <v>0</v>
      </c>
      <c r="M44" s="84">
        <f t="shared" si="8"/>
        <v>0</v>
      </c>
      <c r="N44" s="131">
        <f t="shared" si="10"/>
        <v>0</v>
      </c>
      <c r="O44" s="67"/>
      <c r="P44" s="87">
        <v>4.2</v>
      </c>
      <c r="Q44" s="92">
        <v>6.0000000000000001E-3</v>
      </c>
      <c r="R44" s="89">
        <v>45</v>
      </c>
      <c r="S44" s="89">
        <v>66</v>
      </c>
    </row>
    <row r="45" spans="1:19" s="1" customFormat="1" ht="83.1" customHeight="1" x14ac:dyDescent="0.25">
      <c r="A45" s="41"/>
      <c r="B45" s="42" t="s">
        <v>65</v>
      </c>
      <c r="C45" s="117" t="s">
        <v>49</v>
      </c>
      <c r="D45" s="47" t="s">
        <v>60</v>
      </c>
      <c r="E45" s="44"/>
      <c r="F45" s="45">
        <v>37.799999999999997</v>
      </c>
      <c r="G45" s="17" t="s">
        <v>81</v>
      </c>
      <c r="H45" s="46" t="s">
        <v>68</v>
      </c>
      <c r="I45" s="73"/>
      <c r="J45" s="67"/>
      <c r="K45" s="79"/>
      <c r="L45" s="83">
        <f t="shared" si="9"/>
        <v>0</v>
      </c>
      <c r="M45" s="84">
        <f t="shared" si="8"/>
        <v>0</v>
      </c>
      <c r="N45" s="131">
        <f t="shared" si="10"/>
        <v>0</v>
      </c>
      <c r="O45" s="67"/>
      <c r="P45" s="91">
        <v>9.25</v>
      </c>
      <c r="Q45" s="92">
        <v>1.7000000000000001E-2</v>
      </c>
      <c r="R45" s="96">
        <v>80</v>
      </c>
      <c r="S45" s="88">
        <v>63</v>
      </c>
    </row>
    <row r="46" spans="1:19" s="1" customFormat="1" ht="83.1" customHeight="1" x14ac:dyDescent="0.25">
      <c r="A46" s="12"/>
      <c r="B46" s="13" t="s">
        <v>66</v>
      </c>
      <c r="C46" s="116" t="s">
        <v>16</v>
      </c>
      <c r="D46" s="14" t="s">
        <v>60</v>
      </c>
      <c r="E46" s="15"/>
      <c r="F46" s="16">
        <v>37.799999999999997</v>
      </c>
      <c r="G46" s="17" t="s">
        <v>81</v>
      </c>
      <c r="H46" s="17" t="s">
        <v>67</v>
      </c>
      <c r="I46" s="70"/>
      <c r="J46" s="67"/>
      <c r="K46" s="79"/>
      <c r="L46" s="83">
        <f t="shared" si="9"/>
        <v>0</v>
      </c>
      <c r="M46" s="84">
        <f t="shared" si="8"/>
        <v>0</v>
      </c>
      <c r="N46" s="131">
        <f t="shared" si="10"/>
        <v>0</v>
      </c>
      <c r="O46" s="67"/>
      <c r="P46" s="91">
        <v>9.25</v>
      </c>
      <c r="Q46" s="92">
        <v>1.7000000000000001E-2</v>
      </c>
      <c r="R46" s="98">
        <v>120</v>
      </c>
      <c r="S46" s="89">
        <v>63</v>
      </c>
    </row>
    <row r="47" spans="1:19" s="1" customFormat="1" ht="83.1" customHeight="1" x14ac:dyDescent="0.25">
      <c r="A47" s="144"/>
      <c r="B47" s="134" t="s">
        <v>69</v>
      </c>
      <c r="C47" s="116" t="s">
        <v>62</v>
      </c>
      <c r="D47" s="14" t="s">
        <v>70</v>
      </c>
      <c r="E47" s="15" t="s">
        <v>129</v>
      </c>
      <c r="F47" s="16">
        <v>56.7</v>
      </c>
      <c r="G47" s="17" t="s">
        <v>81</v>
      </c>
      <c r="H47" s="17" t="s">
        <v>71</v>
      </c>
      <c r="I47" s="70"/>
      <c r="J47" s="67"/>
      <c r="K47" s="79"/>
      <c r="L47" s="83">
        <f t="shared" si="9"/>
        <v>0</v>
      </c>
      <c r="M47" s="84">
        <f t="shared" si="8"/>
        <v>0</v>
      </c>
      <c r="N47" s="131">
        <f t="shared" si="10"/>
        <v>0</v>
      </c>
      <c r="O47" s="67"/>
      <c r="P47" s="87">
        <v>4.2</v>
      </c>
      <c r="Q47" s="92">
        <v>6.0000000000000001E-3</v>
      </c>
      <c r="R47" s="89">
        <v>45</v>
      </c>
      <c r="S47" s="89">
        <v>66</v>
      </c>
    </row>
    <row r="48" spans="1:19" s="1" customFormat="1" ht="83.1" customHeight="1" x14ac:dyDescent="0.25">
      <c r="A48" s="145"/>
      <c r="B48" s="135"/>
      <c r="C48" s="116" t="s">
        <v>132</v>
      </c>
      <c r="D48" s="14" t="s">
        <v>70</v>
      </c>
      <c r="E48" s="15"/>
      <c r="F48" s="16">
        <v>4536</v>
      </c>
      <c r="G48" s="114" t="s">
        <v>136</v>
      </c>
      <c r="H48" s="17" t="s">
        <v>71</v>
      </c>
      <c r="I48" s="70"/>
      <c r="J48" s="67"/>
      <c r="K48" s="79"/>
      <c r="L48" s="83">
        <f t="shared" si="9"/>
        <v>0</v>
      </c>
      <c r="M48" s="84">
        <f t="shared" si="8"/>
        <v>0</v>
      </c>
      <c r="N48" s="131">
        <f t="shared" si="10"/>
        <v>0</v>
      </c>
      <c r="O48" s="67"/>
      <c r="P48" s="89">
        <v>8.64</v>
      </c>
      <c r="Q48" s="90">
        <v>1.4E-2</v>
      </c>
      <c r="R48" s="89">
        <v>45</v>
      </c>
      <c r="S48" s="89">
        <v>66</v>
      </c>
    </row>
    <row r="49" spans="1:19" s="1" customFormat="1" ht="83.1" customHeight="1" thickBot="1" x14ac:dyDescent="0.3">
      <c r="A49" s="35"/>
      <c r="B49" s="36" t="s">
        <v>72</v>
      </c>
      <c r="C49" s="118" t="s">
        <v>48</v>
      </c>
      <c r="D49" s="14" t="s">
        <v>60</v>
      </c>
      <c r="E49" s="38"/>
      <c r="F49" s="39">
        <v>35.909999999999997</v>
      </c>
      <c r="G49" s="17" t="s">
        <v>81</v>
      </c>
      <c r="H49" s="40" t="s">
        <v>73</v>
      </c>
      <c r="I49" s="74"/>
      <c r="J49" s="67"/>
      <c r="K49" s="79"/>
      <c r="L49" s="83">
        <f t="shared" ref="L49" si="16">(K49*R49)*F49</f>
        <v>0</v>
      </c>
      <c r="M49" s="84">
        <f t="shared" ref="M49" si="17">K49*P49</f>
        <v>0</v>
      </c>
      <c r="N49" s="131">
        <f t="shared" ref="N49" si="18">K49*Q49</f>
        <v>0</v>
      </c>
      <c r="O49" s="67"/>
      <c r="P49" s="91">
        <v>9.25</v>
      </c>
      <c r="Q49" s="92">
        <v>1.7000000000000001E-2</v>
      </c>
      <c r="R49" s="96">
        <v>80</v>
      </c>
      <c r="S49" s="88">
        <v>63</v>
      </c>
    </row>
    <row r="50" spans="1:19" s="1" customFormat="1" ht="83.1" customHeight="1" x14ac:dyDescent="0.25">
      <c r="A50" s="35"/>
      <c r="B50" s="36" t="s">
        <v>138</v>
      </c>
      <c r="C50" s="118" t="s">
        <v>49</v>
      </c>
      <c r="D50" s="14" t="s">
        <v>33</v>
      </c>
      <c r="E50" s="38"/>
      <c r="F50" s="39">
        <v>54.81</v>
      </c>
      <c r="G50" s="22" t="s">
        <v>127</v>
      </c>
      <c r="H50" s="40" t="s">
        <v>139</v>
      </c>
      <c r="I50" s="74"/>
      <c r="J50" s="67"/>
      <c r="K50" s="79"/>
      <c r="L50" s="83">
        <f t="shared" si="9"/>
        <v>0</v>
      </c>
      <c r="M50" s="84">
        <f t="shared" si="8"/>
        <v>0</v>
      </c>
      <c r="N50" s="131">
        <f t="shared" si="10"/>
        <v>0</v>
      </c>
      <c r="O50" s="67"/>
      <c r="P50" s="91">
        <v>9.25</v>
      </c>
      <c r="Q50" s="92">
        <v>1.7000000000000001E-2</v>
      </c>
      <c r="R50" s="96">
        <v>80</v>
      </c>
      <c r="S50" s="88">
        <v>63</v>
      </c>
    </row>
    <row r="51" spans="1:19" s="1" customFormat="1" ht="83.1" customHeight="1" thickBot="1" x14ac:dyDescent="0.3">
      <c r="A51" s="25"/>
      <c r="B51" s="26" t="s">
        <v>74</v>
      </c>
      <c r="C51" s="119" t="s">
        <v>49</v>
      </c>
      <c r="D51" s="37" t="s">
        <v>60</v>
      </c>
      <c r="E51" s="28"/>
      <c r="F51" s="29">
        <v>28.35</v>
      </c>
      <c r="G51" s="30"/>
      <c r="H51" s="30" t="s">
        <v>75</v>
      </c>
      <c r="I51" s="72"/>
      <c r="J51" s="67"/>
      <c r="K51" s="77"/>
      <c r="L51" s="83">
        <f t="shared" si="9"/>
        <v>0</v>
      </c>
      <c r="M51" s="84">
        <f t="shared" si="8"/>
        <v>0</v>
      </c>
      <c r="N51" s="131">
        <f t="shared" si="10"/>
        <v>0</v>
      </c>
      <c r="O51" s="67"/>
      <c r="P51" s="91">
        <v>9.25</v>
      </c>
      <c r="Q51" s="92">
        <v>1.7000000000000001E-2</v>
      </c>
      <c r="R51" s="98">
        <v>80</v>
      </c>
      <c r="S51" s="89">
        <v>63</v>
      </c>
    </row>
    <row r="52" spans="1:19" s="1" customFormat="1" ht="18.75" customHeight="1" thickBot="1" x14ac:dyDescent="0.25">
      <c r="A52" s="132" t="s">
        <v>154</v>
      </c>
      <c r="B52" s="133"/>
      <c r="C52" s="133"/>
      <c r="D52" s="133"/>
      <c r="E52" s="133"/>
      <c r="F52" s="133"/>
      <c r="G52" s="133"/>
      <c r="H52" s="133"/>
      <c r="I52" s="133"/>
      <c r="J52" s="81"/>
      <c r="K52" s="64"/>
      <c r="L52" s="58"/>
      <c r="M52" s="58"/>
      <c r="N52" s="59"/>
      <c r="O52" s="66"/>
      <c r="P52" s="59"/>
      <c r="Q52" s="127"/>
      <c r="R52" s="59"/>
      <c r="S52" s="59"/>
    </row>
    <row r="53" spans="1:19" s="1" customFormat="1" ht="83.1" customHeight="1" x14ac:dyDescent="0.25">
      <c r="A53" s="24"/>
      <c r="B53" s="100" t="s">
        <v>106</v>
      </c>
      <c r="C53" s="99" t="s">
        <v>133</v>
      </c>
      <c r="D53" s="101" t="s">
        <v>30</v>
      </c>
      <c r="E53" s="102"/>
      <c r="F53" s="16">
        <v>9261</v>
      </c>
      <c r="G53" s="107"/>
      <c r="H53" s="107" t="s">
        <v>85</v>
      </c>
      <c r="I53" s="108"/>
      <c r="J53" s="67"/>
      <c r="K53" s="79"/>
      <c r="L53" s="110">
        <f t="shared" si="9"/>
        <v>0</v>
      </c>
      <c r="M53" s="111">
        <f t="shared" si="8"/>
        <v>0</v>
      </c>
      <c r="N53" s="131">
        <f t="shared" si="10"/>
        <v>0</v>
      </c>
      <c r="O53" s="67"/>
      <c r="P53" s="113"/>
      <c r="Q53" s="129"/>
      <c r="R53" s="113">
        <v>1</v>
      </c>
      <c r="S53" s="112"/>
    </row>
    <row r="54" spans="1:19" s="1" customFormat="1" ht="83.1" customHeight="1" thickBot="1" x14ac:dyDescent="0.3">
      <c r="A54" s="25"/>
      <c r="B54" s="103" t="s">
        <v>83</v>
      </c>
      <c r="C54" s="99" t="s">
        <v>133</v>
      </c>
      <c r="D54" s="104" t="s">
        <v>33</v>
      </c>
      <c r="E54" s="105"/>
      <c r="F54" s="29">
        <v>11340</v>
      </c>
      <c r="G54" s="106" t="s">
        <v>81</v>
      </c>
      <c r="H54" s="109" t="s">
        <v>86</v>
      </c>
      <c r="I54" s="108" t="s">
        <v>105</v>
      </c>
      <c r="J54" s="67"/>
      <c r="K54" s="79"/>
      <c r="L54" s="110">
        <f t="shared" si="9"/>
        <v>0</v>
      </c>
      <c r="M54" s="111">
        <f t="shared" si="8"/>
        <v>0</v>
      </c>
      <c r="N54" s="131">
        <f t="shared" si="10"/>
        <v>0</v>
      </c>
      <c r="O54" s="67"/>
      <c r="P54" s="89"/>
      <c r="Q54" s="97"/>
      <c r="R54" s="98">
        <v>1</v>
      </c>
      <c r="S54" s="89"/>
    </row>
  </sheetData>
  <autoFilter ref="A3:S3"/>
  <mergeCells count="23">
    <mergeCell ref="F34:I34"/>
    <mergeCell ref="A34:E34"/>
    <mergeCell ref="L1:N1"/>
    <mergeCell ref="P1:S1"/>
    <mergeCell ref="P2:S2"/>
    <mergeCell ref="A20:E20"/>
    <mergeCell ref="F20:I20"/>
    <mergeCell ref="A4:E4"/>
    <mergeCell ref="F4:I4"/>
    <mergeCell ref="A11:E11"/>
    <mergeCell ref="F11:I11"/>
    <mergeCell ref="A42:E42"/>
    <mergeCell ref="F42:I42"/>
    <mergeCell ref="A52:E52"/>
    <mergeCell ref="F52:I52"/>
    <mergeCell ref="A39:E39"/>
    <mergeCell ref="F39:I39"/>
    <mergeCell ref="B47:B48"/>
    <mergeCell ref="A40:A41"/>
    <mergeCell ref="B40:B41"/>
    <mergeCell ref="D40:D41"/>
    <mergeCell ref="E40:E41"/>
    <mergeCell ref="A47:A48"/>
  </mergeCells>
  <hyperlinks>
    <hyperlink ref="I37" r:id="rId1"/>
    <hyperlink ref="I31" r:id="rId2"/>
    <hyperlink ref="I25" r:id="rId3"/>
    <hyperlink ref="I30" r:id="rId4"/>
    <hyperlink ref="I22" r:id="rId5"/>
    <hyperlink ref="I23" r:id="rId6"/>
    <hyperlink ref="I27" r:id="rId7"/>
    <hyperlink ref="I35" r:id="rId8"/>
    <hyperlink ref="I28" r:id="rId9"/>
    <hyperlink ref="I38" r:id="rId10"/>
    <hyperlink ref="E27" r:id="rId11"/>
    <hyperlink ref="E22" r:id="rId12"/>
    <hyperlink ref="E23" r:id="rId13"/>
    <hyperlink ref="E37" r:id="rId14"/>
    <hyperlink ref="E28" r:id="rId15"/>
    <hyperlink ref="E30" r:id="rId16"/>
    <hyperlink ref="E31" r:id="rId17"/>
    <hyperlink ref="E25" r:id="rId18"/>
    <hyperlink ref="E10" r:id="rId19"/>
    <hyperlink ref="E19" r:id="rId20"/>
    <hyperlink ref="E5" r:id="rId21"/>
    <hyperlink ref="E6" r:id="rId22"/>
    <hyperlink ref="E7" r:id="rId23"/>
    <hyperlink ref="E8" r:id="rId24"/>
    <hyperlink ref="E9" r:id="rId25"/>
    <hyperlink ref="I54" r:id="rId26"/>
    <hyperlink ref="E18" r:id="rId27"/>
    <hyperlink ref="I12" r:id="rId28"/>
    <hyperlink ref="E12" r:id="rId29"/>
    <hyperlink ref="E47" r:id="rId30"/>
    <hyperlink ref="E40" r:id="rId31"/>
    <hyperlink ref="I32" r:id="rId32"/>
  </hyperlinks>
  <pageMargins left="0.39370078740157483" right="0.39370078740157483" top="0.39370078740157483" bottom="0.39370078740157483" header="0.39370078740157483" footer="0.39370078740157483"/>
  <pageSetup scale="48" fitToHeight="0" pageOrder="overThenDown" orientation="landscape" r:id="rId3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Слышик Людмила Геннадьевна</dc:creator>
  <cp:lastModifiedBy>Пользователь</cp:lastModifiedBy>
  <cp:lastPrinted>2021-07-29T08:22:43Z</cp:lastPrinted>
  <dcterms:created xsi:type="dcterms:W3CDTF">2021-05-26T05:20:43Z</dcterms:created>
  <dcterms:modified xsi:type="dcterms:W3CDTF">2021-08-06T02:40:22Z</dcterms:modified>
</cp:coreProperties>
</file>