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mitryrogov/Работа/Авио/Развитие/LEDLampica/Материалы для Заказчика/"/>
    </mc:Choice>
  </mc:AlternateContent>
  <xr:revisionPtr revIDLastSave="0" documentId="8_{5D96AF25-2120-7040-B455-207B272DFED2}" xr6:coauthVersionLast="47" xr6:coauthVersionMax="47" xr10:uidLastSave="{00000000-0000-0000-0000-000000000000}"/>
  <bookViews>
    <workbookView xWindow="880" yWindow="500" windowWidth="26160" windowHeight="18240" xr2:uid="{00000000-000D-0000-FFFF-FFFF00000000}"/>
  </bookViews>
  <sheets>
    <sheet name="Модели и цены" sheetId="2" r:id="rId1"/>
    <sheet name="Наименования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7" i="2" l="1"/>
  <c r="H77" i="2"/>
  <c r="G77" i="2"/>
  <c r="F77" i="2"/>
  <c r="E77" i="2"/>
  <c r="D77" i="2"/>
  <c r="I76" i="2"/>
  <c r="H76" i="2"/>
  <c r="G76" i="2"/>
  <c r="F76" i="2"/>
  <c r="E76" i="2"/>
  <c r="D76" i="2"/>
  <c r="I75" i="2"/>
  <c r="H75" i="2"/>
  <c r="G75" i="2"/>
  <c r="F75" i="2"/>
  <c r="E75" i="2"/>
  <c r="D75" i="2"/>
  <c r="I69" i="2"/>
  <c r="H69" i="2"/>
  <c r="G69" i="2"/>
  <c r="F69" i="2"/>
  <c r="E69" i="2"/>
  <c r="D69" i="2"/>
  <c r="I68" i="2"/>
  <c r="H68" i="2"/>
  <c r="G68" i="2"/>
  <c r="F68" i="2"/>
  <c r="E68" i="2"/>
  <c r="D68" i="2"/>
  <c r="I59" i="2"/>
  <c r="H59" i="2"/>
  <c r="G59" i="2"/>
  <c r="F59" i="2"/>
  <c r="E59" i="2"/>
  <c r="D59" i="2"/>
  <c r="I58" i="2"/>
  <c r="H58" i="2"/>
  <c r="G58" i="2"/>
  <c r="F58" i="2"/>
  <c r="E58" i="2"/>
  <c r="D58" i="2"/>
  <c r="I49" i="2"/>
  <c r="H49" i="2"/>
  <c r="G49" i="2"/>
  <c r="F49" i="2"/>
  <c r="E49" i="2"/>
  <c r="D49" i="2"/>
  <c r="I48" i="2"/>
  <c r="H48" i="2"/>
  <c r="G48" i="2"/>
  <c r="F48" i="2"/>
  <c r="E48" i="2"/>
  <c r="D48" i="2"/>
  <c r="I47" i="2"/>
  <c r="H47" i="2"/>
  <c r="G47" i="2"/>
  <c r="F47" i="2"/>
  <c r="E47" i="2"/>
  <c r="D47" i="2"/>
  <c r="I46" i="2"/>
  <c r="H46" i="2"/>
  <c r="G46" i="2"/>
  <c r="F46" i="2"/>
  <c r="E46" i="2"/>
  <c r="D46" i="2"/>
  <c r="I45" i="2"/>
  <c r="H45" i="2"/>
  <c r="G45" i="2"/>
  <c r="F45" i="2"/>
  <c r="E45" i="2"/>
  <c r="D45" i="2"/>
  <c r="D16" i="2"/>
  <c r="E16" i="2"/>
  <c r="F16" i="2"/>
  <c r="G16" i="2"/>
  <c r="H16" i="2"/>
  <c r="I16" i="2"/>
  <c r="D15" i="2"/>
  <c r="E15" i="2"/>
  <c r="F15" i="2"/>
  <c r="G15" i="2"/>
  <c r="H15" i="2"/>
  <c r="I15" i="2"/>
  <c r="D14" i="2"/>
  <c r="E14" i="2"/>
  <c r="F14" i="2"/>
  <c r="G14" i="2"/>
  <c r="H14" i="2"/>
  <c r="I14" i="2"/>
  <c r="I13" i="2"/>
  <c r="H13" i="2"/>
  <c r="G13" i="2"/>
  <c r="F13" i="2"/>
  <c r="E13" i="2"/>
  <c r="D13" i="2"/>
  <c r="D34" i="2" l="1"/>
  <c r="D35" i="2" l="1"/>
  <c r="E35" i="2"/>
  <c r="F35" i="2"/>
  <c r="G35" i="2"/>
  <c r="H35" i="2"/>
  <c r="I35" i="2"/>
  <c r="D36" i="2"/>
  <c r="E36" i="2"/>
  <c r="F36" i="2"/>
  <c r="G36" i="2"/>
  <c r="H36" i="2"/>
  <c r="I36" i="2"/>
  <c r="D37" i="2"/>
  <c r="E37" i="2"/>
  <c r="F37" i="2"/>
  <c r="G37" i="2"/>
  <c r="H37" i="2"/>
  <c r="I37" i="2"/>
  <c r="I34" i="2"/>
  <c r="H34" i="2"/>
  <c r="G34" i="2"/>
  <c r="F34" i="2"/>
  <c r="E34" i="2"/>
  <c r="I25" i="2"/>
  <c r="H25" i="2"/>
  <c r="G25" i="2"/>
  <c r="F25" i="2"/>
  <c r="E25" i="2"/>
  <c r="D25" i="2"/>
  <c r="I24" i="2"/>
  <c r="H24" i="2"/>
  <c r="G24" i="2"/>
  <c r="F24" i="2"/>
  <c r="E24" i="2"/>
  <c r="D24" i="2"/>
</calcChain>
</file>

<file path=xl/sharedStrings.xml><?xml version="1.0" encoding="utf-8"?>
<sst xmlns="http://schemas.openxmlformats.org/spreadsheetml/2006/main" count="183" uniqueCount="103">
  <si>
    <t>мощность светильника</t>
  </si>
  <si>
    <t xml:space="preserve">температура свечения </t>
  </si>
  <si>
    <t>тип КСС, угол свечения</t>
  </si>
  <si>
    <t>класс влагозащиты</t>
  </si>
  <si>
    <t>ДСП-</t>
  </si>
  <si>
    <t>050-</t>
  </si>
  <si>
    <t>5КК-</t>
  </si>
  <si>
    <t>7500-</t>
  </si>
  <si>
    <t>Г90-</t>
  </si>
  <si>
    <t>IP67</t>
  </si>
  <si>
    <t>тип светильника ДКУ, ДСП</t>
  </si>
  <si>
    <t>3г.гар.</t>
  </si>
  <si>
    <t>4г.гар.</t>
  </si>
  <si>
    <t>5г.гар.</t>
  </si>
  <si>
    <t>6г.гар.</t>
  </si>
  <si>
    <t>7г.гар.</t>
  </si>
  <si>
    <t>Регулируемый кронштейн</t>
  </si>
  <si>
    <t>Герметичный соединитель IP68</t>
  </si>
  <si>
    <t>Управление 0-10В</t>
  </si>
  <si>
    <t>NEMA Socket</t>
  </si>
  <si>
    <t>Пульсации &lt;1%</t>
  </si>
  <si>
    <t>ДКУ-01-064-5КК-10900-Ш-IP67</t>
  </si>
  <si>
    <t>ДКУ-01-128-5КК-21800-Ш-IP67</t>
  </si>
  <si>
    <t>ДКУ-01-192-5КК-32700-Ш-IP67</t>
  </si>
  <si>
    <t>ДКУ-02-040-5КК-6100-Ш-IP67</t>
  </si>
  <si>
    <t>ДКУ-02-080-5КК-11300-Ш-IP67</t>
  </si>
  <si>
    <t>световой поток источника света</t>
  </si>
  <si>
    <t>ДСП-03-036-5КК-4250-Д120-IP65</t>
  </si>
  <si>
    <t>ДСП-03-045-5КК-7740-Д120-IP65</t>
  </si>
  <si>
    <t>ДСП-01-100-5КК-17650-ххх-IP67</t>
  </si>
  <si>
    <t>ДСП-01-150-5КК-26470-ххх-IP67</t>
  </si>
  <si>
    <t>Каленое стекло</t>
  </si>
  <si>
    <t>Наименование</t>
  </si>
  <si>
    <t>1 г.гар.</t>
  </si>
  <si>
    <t>ДКУ-03-120-5КК-18750-Ш-IP66</t>
  </si>
  <si>
    <t>ДКУ-03-150-5КК-23400-Ш-IP66</t>
  </si>
  <si>
    <t>ДКУ-03-200-5КК-31250-Ш-IP66</t>
  </si>
  <si>
    <t>ДКУ-03-250-5КК-39050-Ш-IP66</t>
  </si>
  <si>
    <t>Принцип формирования названия:</t>
  </si>
  <si>
    <t>-XXX</t>
  </si>
  <si>
    <t>дополнительные обозначения</t>
  </si>
  <si>
    <t xml:space="preserve">  2г.гар.</t>
  </si>
  <si>
    <t>БАП 3 часа</t>
  </si>
  <si>
    <t>Аналог ламп</t>
  </si>
  <si>
    <t>ДРЛ-150</t>
  </si>
  <si>
    <t>ДРЛ-250, ДРИ-150</t>
  </si>
  <si>
    <t>ДРЛ-400+, ДРИ-250</t>
  </si>
  <si>
    <t>ДРЛ-150+</t>
  </si>
  <si>
    <t>ДРЛ-250-, ДРИ-150-</t>
  </si>
  <si>
    <t>ДРЛ-400+, ДРИ-250+</t>
  </si>
  <si>
    <t>ДРЛ-400+, ДНАТ-250</t>
  </si>
  <si>
    <t>ДРЛ-700+, ДНАТ-400</t>
  </si>
  <si>
    <t>ДРЛ-1000, ДНАТ-400+</t>
  </si>
  <si>
    <t>ДРЛ-700-, ДНАТ-250</t>
  </si>
  <si>
    <t>ДРЛ-400-, ДРИ-250-</t>
  </si>
  <si>
    <t>ДРЛ-700, ДРИ-400</t>
  </si>
  <si>
    <t>ЛЛ 2х36</t>
  </si>
  <si>
    <t>ЛЛ 2х58</t>
  </si>
  <si>
    <t>ДРЛ-700+, ДРИ-400+</t>
  </si>
  <si>
    <t>Консольное крепление</t>
  </si>
  <si>
    <t>ДРЛ-250+, ДНАТ-150</t>
  </si>
  <si>
    <t>ДРЛ-250+, ДРИ-150</t>
  </si>
  <si>
    <r>
      <rPr>
        <b/>
        <i/>
        <sz val="11"/>
        <color theme="1"/>
        <rFont val="Calibri"/>
        <family val="2"/>
        <charset val="204"/>
        <scheme val="minor"/>
      </rPr>
      <t>ДКУ-02</t>
    </r>
    <r>
      <rPr>
        <i/>
        <sz val="11"/>
        <color theme="1"/>
        <rFont val="Calibri"/>
        <family val="2"/>
        <charset val="204"/>
        <scheme val="minor"/>
      </rPr>
      <t xml:space="preserve">: уличные консольный светильники. Светильник с литым корпусом и основными характеристиками: светодиоды </t>
    </r>
    <r>
      <rPr>
        <b/>
        <i/>
        <sz val="11"/>
        <color theme="1"/>
        <rFont val="Calibri"/>
        <family val="2"/>
        <charset val="204"/>
        <scheme val="minor"/>
      </rPr>
      <t>Osram Duris S5</t>
    </r>
    <r>
      <rPr>
        <i/>
        <sz val="11"/>
        <color theme="1"/>
        <rFont val="Calibri"/>
        <family val="2"/>
        <charset val="204"/>
        <scheme val="minor"/>
      </rPr>
      <t xml:space="preserve"> (до 180лм/Вт), КПД светильника 85%, блоки питания с </t>
    </r>
    <r>
      <rPr>
        <b/>
        <i/>
        <sz val="11"/>
        <color theme="1"/>
        <rFont val="Calibri"/>
        <family val="2"/>
        <charset val="204"/>
        <scheme val="minor"/>
      </rPr>
      <t>защитами от 380В</t>
    </r>
    <r>
      <rPr>
        <i/>
        <sz val="11"/>
        <color theme="1"/>
        <rFont val="Calibri"/>
        <family val="2"/>
        <charset val="204"/>
        <scheme val="minor"/>
      </rPr>
      <t xml:space="preserve">, </t>
    </r>
    <r>
      <rPr>
        <b/>
        <i/>
        <sz val="11"/>
        <color theme="1"/>
        <rFont val="Calibri"/>
        <family val="2"/>
        <charset val="204"/>
        <scheme val="minor"/>
      </rPr>
      <t>грозы</t>
    </r>
    <r>
      <rPr>
        <i/>
        <sz val="11"/>
        <color theme="1"/>
        <rFont val="Calibri"/>
        <family val="2"/>
        <charset val="204"/>
        <scheme val="minor"/>
      </rPr>
      <t xml:space="preserve">, </t>
    </r>
    <r>
      <rPr>
        <b/>
        <i/>
        <sz val="11"/>
        <color theme="1"/>
        <rFont val="Calibri"/>
        <family val="2"/>
        <charset val="204"/>
        <scheme val="minor"/>
      </rPr>
      <t>импульсов до 4кВ</t>
    </r>
    <r>
      <rPr>
        <i/>
        <sz val="11"/>
        <color theme="1"/>
        <rFont val="Calibri"/>
        <family val="2"/>
        <charset val="204"/>
        <scheme val="minor"/>
      </rPr>
      <t xml:space="preserve"> (от 80Вт), возможность замены БП не снимая с места консоли, корпус из литого алюминия с порошковой окраской, широкая линза из поликарбоната с защитой от УФ, возможность установки систем АСУНО на базе разъемов NEMA, опционально возможна установка закаленного стекла, герметичый отсек ИП с доступом.</t>
    </r>
  </si>
  <si>
    <r>
      <rPr>
        <b/>
        <i/>
        <sz val="11"/>
        <color theme="1"/>
        <rFont val="Calibri"/>
        <family val="2"/>
        <charset val="204"/>
        <scheme val="minor"/>
      </rPr>
      <t>ДКУ-03</t>
    </r>
    <r>
      <rPr>
        <i/>
        <sz val="11"/>
        <color theme="1"/>
        <rFont val="Calibri"/>
        <family val="2"/>
        <charset val="204"/>
        <scheme val="minor"/>
      </rPr>
      <t>: уличные консольный светильники. Светильник с литым корпусом с основными характеристиками: LEDs</t>
    </r>
    <r>
      <rPr>
        <b/>
        <i/>
        <sz val="11"/>
        <color theme="1"/>
        <rFont val="Calibri"/>
        <family val="2"/>
        <charset val="204"/>
        <scheme val="minor"/>
      </rPr>
      <t>Osram Duris S5</t>
    </r>
    <r>
      <rPr>
        <i/>
        <sz val="11"/>
        <color theme="1"/>
        <rFont val="Calibri"/>
        <family val="2"/>
        <charset val="204"/>
        <scheme val="minor"/>
      </rPr>
      <t xml:space="preserve"> (до 180лм/Вт), КПД свет-ка 80%, блоки питания с </t>
    </r>
    <r>
      <rPr>
        <b/>
        <i/>
        <sz val="11"/>
        <color theme="1"/>
        <rFont val="Calibri"/>
        <family val="2"/>
        <charset val="204"/>
        <scheme val="minor"/>
      </rPr>
      <t>защитами от 380В</t>
    </r>
    <r>
      <rPr>
        <i/>
        <sz val="11"/>
        <color theme="1"/>
        <rFont val="Calibri"/>
        <family val="2"/>
        <charset val="204"/>
        <scheme val="minor"/>
      </rPr>
      <t xml:space="preserve">, </t>
    </r>
    <r>
      <rPr>
        <b/>
        <i/>
        <sz val="11"/>
        <color theme="1"/>
        <rFont val="Calibri"/>
        <family val="2"/>
        <charset val="204"/>
        <scheme val="minor"/>
      </rPr>
      <t>грозы</t>
    </r>
    <r>
      <rPr>
        <i/>
        <sz val="11"/>
        <color theme="1"/>
        <rFont val="Calibri"/>
        <family val="2"/>
        <charset val="204"/>
        <scheme val="minor"/>
      </rPr>
      <t xml:space="preserve"> , </t>
    </r>
    <r>
      <rPr>
        <b/>
        <i/>
        <sz val="11"/>
        <color theme="1"/>
        <rFont val="Calibri"/>
        <family val="2"/>
        <charset val="204"/>
        <scheme val="minor"/>
      </rPr>
      <t>импульсов до 4кВ</t>
    </r>
    <r>
      <rPr>
        <i/>
        <sz val="11"/>
        <color theme="1"/>
        <rFont val="Calibri"/>
        <family val="2"/>
        <charset val="204"/>
        <scheme val="minor"/>
      </rPr>
      <t>, возможность замезы БП не снимая с места консоли, корпус из литого алюминия с порошковой окраской, регулируемый угол наклона, широкая линза из поликарбоната с защитой от УФ,  защитное стекло из закаленного стекла, опционально ножевой разъем-размыкатель. Удовлетворяет техническим требованиям МОССВЕТ и ЛЕНСВЕТ.</t>
    </r>
  </si>
  <si>
    <r>
      <rPr>
        <b/>
        <i/>
        <sz val="11"/>
        <color theme="1"/>
        <rFont val="Calibri"/>
        <family val="2"/>
        <charset val="204"/>
        <scheme val="minor"/>
      </rPr>
      <t>ДСП-02</t>
    </r>
    <r>
      <rPr>
        <i/>
        <sz val="11"/>
        <color theme="1"/>
        <rFont val="Calibri"/>
        <family val="2"/>
        <charset val="204"/>
        <scheme val="minor"/>
      </rPr>
      <t xml:space="preserve"> промышленный светильник универсальный: светодиоды </t>
    </r>
    <r>
      <rPr>
        <b/>
        <i/>
        <sz val="11"/>
        <color theme="1"/>
        <rFont val="Calibri"/>
        <family val="2"/>
        <charset val="204"/>
        <scheme val="minor"/>
      </rPr>
      <t>Samsung</t>
    </r>
    <r>
      <rPr>
        <i/>
        <sz val="11"/>
        <color theme="1"/>
        <rFont val="Calibri"/>
        <family val="2"/>
        <charset val="204"/>
        <scheme val="minor"/>
      </rPr>
      <t xml:space="preserve"> (до 160лм/Вт) и </t>
    </r>
    <r>
      <rPr>
        <b/>
        <i/>
        <sz val="11"/>
        <color theme="1"/>
        <rFont val="Calibri"/>
        <family val="2"/>
        <charset val="204"/>
        <scheme val="minor"/>
      </rPr>
      <t xml:space="preserve">Osram Duris S5 </t>
    </r>
    <r>
      <rPr>
        <i/>
        <sz val="11"/>
        <color theme="1"/>
        <rFont val="Calibri"/>
        <family val="2"/>
        <charset val="204"/>
        <scheme val="minor"/>
      </rPr>
      <t xml:space="preserve">(до 180лм/Вт), БП с </t>
    </r>
    <r>
      <rPr>
        <b/>
        <i/>
        <sz val="11"/>
        <color theme="1"/>
        <rFont val="Calibri"/>
        <family val="2"/>
        <charset val="204"/>
        <scheme val="minor"/>
      </rPr>
      <t>защитами от 380В</t>
    </r>
    <r>
      <rPr>
        <i/>
        <sz val="11"/>
        <color theme="1"/>
        <rFont val="Calibri"/>
        <family val="2"/>
        <charset val="204"/>
        <scheme val="minor"/>
      </rPr>
      <t xml:space="preserve">, </t>
    </r>
    <r>
      <rPr>
        <b/>
        <i/>
        <sz val="11"/>
        <color theme="1"/>
        <rFont val="Calibri"/>
        <family val="2"/>
        <charset val="204"/>
        <scheme val="minor"/>
      </rPr>
      <t>грозы</t>
    </r>
    <r>
      <rPr>
        <i/>
        <sz val="11"/>
        <color theme="1"/>
        <rFont val="Calibri"/>
        <family val="2"/>
        <charset val="204"/>
        <scheme val="minor"/>
      </rPr>
      <t xml:space="preserve">, </t>
    </r>
    <r>
      <rPr>
        <b/>
        <i/>
        <sz val="11"/>
        <color theme="1"/>
        <rFont val="Calibri"/>
        <family val="2"/>
        <charset val="204"/>
        <scheme val="minor"/>
      </rPr>
      <t>импульсов до 4кВ</t>
    </r>
    <r>
      <rPr>
        <i/>
        <sz val="11"/>
        <color theme="1"/>
        <rFont val="Calibri"/>
        <family val="2"/>
        <charset val="204"/>
        <scheme val="minor"/>
      </rPr>
      <t xml:space="preserve"> (от 50Вт), корус из анодированного алюминия, стекло из поликарбоната с УФ защитой прозрачное, КСС Д 120гр. КПД 85%.Возможность объединения до 5шт.</t>
    </r>
  </si>
  <si>
    <r>
      <rPr>
        <b/>
        <i/>
        <sz val="11"/>
        <color theme="1"/>
        <rFont val="Calibri"/>
        <family val="2"/>
        <charset val="204"/>
        <scheme val="minor"/>
      </rPr>
      <t>ДСП-01</t>
    </r>
    <r>
      <rPr>
        <i/>
        <sz val="11"/>
        <color theme="1"/>
        <rFont val="Calibri"/>
        <family val="2"/>
        <charset val="204"/>
        <scheme val="minor"/>
      </rPr>
      <t xml:space="preserve"> пром светильник професиональный: LED </t>
    </r>
    <r>
      <rPr>
        <b/>
        <i/>
        <sz val="11"/>
        <color theme="1"/>
        <rFont val="Calibri"/>
        <family val="2"/>
        <charset val="204"/>
        <scheme val="minor"/>
      </rPr>
      <t xml:space="preserve">Osram Duris S8 </t>
    </r>
    <r>
      <rPr>
        <i/>
        <sz val="11"/>
        <color theme="1"/>
        <rFont val="Calibri"/>
        <family val="2"/>
        <charset val="204"/>
        <scheme val="minor"/>
      </rPr>
      <t xml:space="preserve">(до 220лм/Вт), БП с </t>
    </r>
    <r>
      <rPr>
        <b/>
        <i/>
        <sz val="11"/>
        <color theme="1"/>
        <rFont val="Calibri"/>
        <family val="2"/>
        <charset val="204"/>
        <scheme val="minor"/>
      </rPr>
      <t>защитами от 380В</t>
    </r>
    <r>
      <rPr>
        <i/>
        <sz val="11"/>
        <color theme="1"/>
        <rFont val="Calibri"/>
        <family val="2"/>
        <charset val="204"/>
        <scheme val="minor"/>
      </rPr>
      <t xml:space="preserve">, </t>
    </r>
    <r>
      <rPr>
        <b/>
        <i/>
        <sz val="11"/>
        <color theme="1"/>
        <rFont val="Calibri"/>
        <family val="2"/>
        <charset val="204"/>
        <scheme val="minor"/>
      </rPr>
      <t>грозы</t>
    </r>
    <r>
      <rPr>
        <i/>
        <sz val="11"/>
        <color theme="1"/>
        <rFont val="Calibri"/>
        <family val="2"/>
        <charset val="204"/>
        <scheme val="minor"/>
      </rPr>
      <t xml:space="preserve">, </t>
    </r>
    <r>
      <rPr>
        <b/>
        <i/>
        <sz val="11"/>
        <color theme="1"/>
        <rFont val="Calibri"/>
        <family val="2"/>
        <charset val="204"/>
        <scheme val="minor"/>
      </rPr>
      <t>импульсов до 4кВ</t>
    </r>
    <r>
      <rPr>
        <i/>
        <sz val="11"/>
        <color theme="1"/>
        <rFont val="Calibri"/>
        <family val="2"/>
        <charset val="204"/>
        <scheme val="minor"/>
      </rPr>
      <t>, корпус из анод алюминия, стекло из поликарбоната с УФ защитой и оптикой с Г90 / К60. КПД 85%.</t>
    </r>
  </si>
  <si>
    <r>
      <rPr>
        <b/>
        <i/>
        <sz val="11"/>
        <color theme="1"/>
        <rFont val="Calibri"/>
        <family val="2"/>
        <charset val="204"/>
        <scheme val="minor"/>
      </rPr>
      <t>ДСП-03</t>
    </r>
    <r>
      <rPr>
        <i/>
        <sz val="11"/>
        <color theme="1"/>
        <rFont val="Calibri"/>
        <family val="2"/>
        <charset val="204"/>
        <scheme val="minor"/>
      </rPr>
      <t xml:space="preserve"> пром светильник типа Айсберг из качественных материалов: светодиоды </t>
    </r>
    <r>
      <rPr>
        <b/>
        <i/>
        <sz val="11"/>
        <color theme="1"/>
        <rFont val="Calibri"/>
        <family val="2"/>
        <charset val="204"/>
        <scheme val="minor"/>
      </rPr>
      <t xml:space="preserve">Samsung </t>
    </r>
    <r>
      <rPr>
        <i/>
        <sz val="11"/>
        <color theme="1"/>
        <rFont val="Calibri"/>
        <family val="2"/>
        <charset val="204"/>
        <scheme val="minor"/>
      </rPr>
      <t xml:space="preserve">(до 160лм/Вт) и </t>
    </r>
    <r>
      <rPr>
        <b/>
        <i/>
        <sz val="11"/>
        <color theme="1"/>
        <rFont val="Calibri"/>
        <family val="2"/>
        <charset val="204"/>
        <scheme val="minor"/>
      </rPr>
      <t>Osram Duris S5</t>
    </r>
    <r>
      <rPr>
        <i/>
        <sz val="11"/>
        <color theme="1"/>
        <rFont val="Calibri"/>
        <family val="2"/>
        <charset val="204"/>
        <scheme val="minor"/>
      </rPr>
      <t xml:space="preserve"> (до 180лм/вт), дымчатое стекло дает ровный свет и не слепит. КПД светильника 80%.</t>
    </r>
  </si>
  <si>
    <r>
      <rPr>
        <b/>
        <i/>
        <sz val="11"/>
        <color theme="1"/>
        <rFont val="Calibri"/>
        <family val="2"/>
        <charset val="204"/>
        <scheme val="minor"/>
      </rPr>
      <t>ДСП-04</t>
    </r>
    <r>
      <rPr>
        <i/>
        <sz val="11"/>
        <color theme="1"/>
        <rFont val="Calibri"/>
        <family val="2"/>
        <charset val="204"/>
        <scheme val="minor"/>
      </rPr>
      <t xml:space="preserve"> пром светильник типа колокол: </t>
    </r>
    <r>
      <rPr>
        <b/>
        <i/>
        <sz val="11"/>
        <color theme="1"/>
        <rFont val="Calibri"/>
        <family val="2"/>
        <charset val="204"/>
        <scheme val="minor"/>
      </rPr>
      <t>LED Osram Duris S8</t>
    </r>
    <r>
      <rPr>
        <i/>
        <sz val="11"/>
        <color theme="1"/>
        <rFont val="Calibri"/>
        <family val="2"/>
        <charset val="204"/>
        <scheme val="minor"/>
      </rPr>
      <t xml:space="preserve"> (до 220лм/Вт), ИП с защитами </t>
    </r>
    <r>
      <rPr>
        <b/>
        <i/>
        <sz val="11"/>
        <color theme="1"/>
        <rFont val="Calibri"/>
        <family val="2"/>
        <charset val="204"/>
        <scheme val="minor"/>
      </rPr>
      <t>от 380В, грозы, импульсов до 4кВ</t>
    </r>
    <r>
      <rPr>
        <i/>
        <sz val="11"/>
        <color theme="1"/>
        <rFont val="Calibri"/>
        <family val="2"/>
        <charset val="204"/>
        <scheme val="minor"/>
      </rPr>
      <t>, уникальный легкий корпус скомбинирован из литого и экструдированного алюминия, поликарбоната, стекло из поликарбоната с УФ защитой и оптикой с Г90 / К60. КПД 85%.</t>
    </r>
  </si>
  <si>
    <r>
      <rPr>
        <b/>
        <i/>
        <sz val="11"/>
        <color theme="1"/>
        <rFont val="Calibri"/>
        <family val="2"/>
        <charset val="204"/>
        <scheme val="minor"/>
      </rPr>
      <t>ДКУ-01</t>
    </r>
    <r>
      <rPr>
        <i/>
        <sz val="11"/>
        <color theme="1"/>
        <rFont val="Calibri"/>
        <family val="2"/>
        <charset val="204"/>
        <scheme val="minor"/>
      </rPr>
      <t xml:space="preserve">: уличные консольный светильники. Профессиональное решение из качественных материалов: светодиоды </t>
    </r>
    <r>
      <rPr>
        <b/>
        <i/>
        <sz val="11"/>
        <color theme="1"/>
        <rFont val="Calibri"/>
        <family val="2"/>
        <charset val="204"/>
        <scheme val="minor"/>
      </rPr>
      <t>Osram Duris S8</t>
    </r>
    <r>
      <rPr>
        <i/>
        <sz val="11"/>
        <color theme="1"/>
        <rFont val="Calibri"/>
        <family val="2"/>
        <charset val="204"/>
        <scheme val="minor"/>
      </rPr>
      <t xml:space="preserve"> (до 220лм/Вт) и </t>
    </r>
    <r>
      <rPr>
        <b/>
        <i/>
        <sz val="11"/>
        <color theme="1"/>
        <rFont val="Calibri"/>
        <family val="2"/>
        <charset val="204"/>
        <scheme val="minor"/>
      </rPr>
      <t>S5</t>
    </r>
    <r>
      <rPr>
        <i/>
        <sz val="11"/>
        <color theme="1"/>
        <rFont val="Calibri"/>
        <family val="2"/>
        <charset val="204"/>
        <scheme val="minor"/>
      </rPr>
      <t xml:space="preserve"> (до 180лм/Вт для модели 32Вт), КПД свет-ка 85%, блоки питания с </t>
    </r>
    <r>
      <rPr>
        <b/>
        <i/>
        <sz val="11"/>
        <color theme="1"/>
        <rFont val="Calibri"/>
        <family val="2"/>
        <charset val="204"/>
        <scheme val="minor"/>
      </rPr>
      <t>защитами от 380В</t>
    </r>
    <r>
      <rPr>
        <i/>
        <sz val="11"/>
        <color theme="1"/>
        <rFont val="Calibri"/>
        <family val="2"/>
        <charset val="204"/>
        <scheme val="minor"/>
      </rPr>
      <t xml:space="preserve">, </t>
    </r>
    <r>
      <rPr>
        <b/>
        <i/>
        <sz val="11"/>
        <color theme="1"/>
        <rFont val="Calibri"/>
        <family val="2"/>
        <charset val="204"/>
        <scheme val="minor"/>
      </rPr>
      <t>грозы</t>
    </r>
    <r>
      <rPr>
        <i/>
        <sz val="11"/>
        <color theme="1"/>
        <rFont val="Calibri"/>
        <family val="2"/>
        <charset val="204"/>
        <scheme val="minor"/>
      </rPr>
      <t xml:space="preserve"> (от 128Вт), </t>
    </r>
    <r>
      <rPr>
        <b/>
        <i/>
        <sz val="11"/>
        <color theme="1"/>
        <rFont val="Calibri"/>
        <family val="2"/>
        <charset val="204"/>
        <scheme val="minor"/>
      </rPr>
      <t>импульсов до 4кВ</t>
    </r>
    <r>
      <rPr>
        <i/>
        <sz val="11"/>
        <color theme="1"/>
        <rFont val="Calibri"/>
        <family val="2"/>
        <charset val="204"/>
        <scheme val="minor"/>
      </rPr>
      <t xml:space="preserve"> (от 64Вт), возможность замены БП не снимая с места консоли, </t>
    </r>
    <r>
      <rPr>
        <b/>
        <i/>
        <sz val="11"/>
        <color theme="1"/>
        <rFont val="Calibri"/>
        <family val="2"/>
        <charset val="204"/>
        <scheme val="minor"/>
      </rPr>
      <t>версия РК</t>
    </r>
    <r>
      <rPr>
        <i/>
        <sz val="11"/>
        <color theme="1"/>
        <rFont val="Calibri"/>
        <family val="2"/>
        <charset val="204"/>
        <scheme val="minor"/>
      </rPr>
      <t xml:space="preserve"> - с регулируемым углом наклона и установкой на трубу до 66мм, корпус из анодированного алюминия, широкая линза из поликарбоната с защитой от УФ. Возможна настройка мощности в меньшую сторону с ростом эффективности.</t>
    </r>
  </si>
  <si>
    <t>Объединяющая планка (компл.)</t>
  </si>
  <si>
    <t>+600руб</t>
  </si>
  <si>
    <t>+240руб</t>
  </si>
  <si>
    <t>+840руб, доступно для 128 и 192Вт</t>
  </si>
  <si>
    <t>+840руб, доступно для 80Вт</t>
  </si>
  <si>
    <t>+480руб</t>
  </si>
  <si>
    <t>+2400руб, доступно для 80Вт</t>
  </si>
  <si>
    <t>+840руб</t>
  </si>
  <si>
    <t>+2400руб</t>
  </si>
  <si>
    <t>+840руб, доступно для 50, 75 и 100Вт</t>
  </si>
  <si>
    <t>+360руб</t>
  </si>
  <si>
    <t>на 1/2/3/4/5 светильника 480р./960р./1200р./1440р./1680р.</t>
  </si>
  <si>
    <t>+180руб</t>
  </si>
  <si>
    <t>на 3/5 светильника 1200р./1680р.</t>
  </si>
  <si>
    <t>на 100-150Вт - 480р., в модели 200-750Вт - уже в комплекте</t>
  </si>
  <si>
    <t>+840руб, доступно для 120 и 180Вт</t>
  </si>
  <si>
    <t>ДКУ-01-032-5КК-4700-Ш-IP65</t>
  </si>
  <si>
    <t>ДСП-04-070-5КК-11900-ххх-IP67</t>
  </si>
  <si>
    <t>ДСП-04-120-5КК-20400-ххх-IP67</t>
  </si>
  <si>
    <t>ДСП-04-180-5КК-30600-ххх-IP67</t>
  </si>
  <si>
    <t>+4000руб только для 36Вт</t>
  </si>
  <si>
    <t>ИНН 6673219774, КПП 668601001</t>
  </si>
  <si>
    <t>620143, Екатеринбург, а/я 30</t>
  </si>
  <si>
    <t>8-800-500-1966, (343) 3-046-046,         +7922-140-1028</t>
  </si>
  <si>
    <t>www.aviovpk.ru, vpk@aviovpk.ru, pulsar66@yandex.ru</t>
  </si>
  <si>
    <t>Уличные и промышленные светильники от производителя с опытом 13 лет без дополнительных маркетинговых и торговых наценок. Выберите гарантийный срок, опции и получите лучшее ценовое предложение на рынке. Светильники ремонтопригодны без специальных знаний, компоненты доступны.                          8(343)3-046-046, 8-800-500-1966, +7922-140-1028                  vpk@aviovpk.ru pulsar66@yandex.ru</t>
  </si>
  <si>
    <t>УЛИЧНЫЕ СВЕТИЛЬНИКИ</t>
  </si>
  <si>
    <t>ПРОМЫШЛЕННЫЕ СВЕТИЛЬНИКИ</t>
  </si>
  <si>
    <r>
      <t xml:space="preserve">Цена </t>
    </r>
    <r>
      <rPr>
        <b/>
        <sz val="11"/>
        <color rgb="FFFF0000"/>
        <rFont val="Calibri (Основной текст)"/>
        <charset val="204"/>
      </rPr>
      <t>с НДС</t>
    </r>
    <r>
      <rPr>
        <b/>
        <sz val="11"/>
        <color theme="1"/>
        <rFont val="Calibri"/>
        <family val="2"/>
        <charset val="204"/>
        <scheme val="minor"/>
      </rPr>
      <t xml:space="preserve"> в зависимости от гарантийного срока</t>
    </r>
  </si>
  <si>
    <t>ДСП-02-35-5КК-4950-ххх-IP65</t>
  </si>
  <si>
    <t>ДСП-02-50-5КК-7050-ххх-IP65</t>
  </si>
  <si>
    <t>ДСП-02-75-5КК-10590-ххх-IP65</t>
  </si>
  <si>
    <t>ДСП-02-100-5КК-14120-ххх-IP65</t>
  </si>
  <si>
    <t>ДСП-02-100-5КК-17650-ххх-IP65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</si>
</sst>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₽&quot;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color rgb="FF23376C"/>
      <name val="Tahoma"/>
      <family val="2"/>
      <charset val="204"/>
    </font>
    <font>
      <b/>
      <sz val="20"/>
      <color rgb="FF0432FF"/>
      <name val="Calibri"/>
      <family val="2"/>
      <scheme val="minor"/>
    </font>
    <font>
      <b/>
      <sz val="11"/>
      <color rgb="FFFF0000"/>
      <name val="Calibri (Основной текст)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4" xfId="0" applyBorder="1"/>
    <xf numFmtId="164" fontId="1" fillId="0" borderId="4" xfId="0" applyNumberFormat="1" applyFont="1" applyBorder="1" applyAlignment="1">
      <alignment horizontal="center"/>
    </xf>
    <xf numFmtId="164" fontId="1" fillId="0" borderId="4" xfId="0" applyNumberFormat="1" applyFont="1" applyFill="1" applyBorder="1" applyAlignment="1">
      <alignment horizontal="center"/>
    </xf>
    <xf numFmtId="0" fontId="0" fillId="0" borderId="12" xfId="0" applyBorder="1"/>
    <xf numFmtId="164" fontId="1" fillId="0" borderId="12" xfId="0" applyNumberFormat="1" applyFon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0" fillId="0" borderId="13" xfId="0" applyBorder="1"/>
    <xf numFmtId="0" fontId="0" fillId="0" borderId="13" xfId="0" applyFill="1" applyBorder="1"/>
    <xf numFmtId="0" fontId="0" fillId="0" borderId="0" xfId="0" quotePrefix="1"/>
    <xf numFmtId="164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 wrapText="1"/>
    </xf>
    <xf numFmtId="164" fontId="0" fillId="0" borderId="5" xfId="0" quotePrefix="1" applyNumberFormat="1" applyBorder="1" applyAlignment="1">
      <alignment horizontal="center"/>
    </xf>
    <xf numFmtId="164" fontId="0" fillId="0" borderId="6" xfId="0" quotePrefix="1" applyNumberFormat="1" applyBorder="1" applyAlignment="1">
      <alignment horizontal="center"/>
    </xf>
    <xf numFmtId="164" fontId="0" fillId="0" borderId="7" xfId="0" quotePrefix="1" applyNumberForma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4" fillId="0" borderId="0" xfId="1" applyAlignment="1">
      <alignment horizontal="left" vertical="center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 wrapText="1"/>
    </xf>
    <xf numFmtId="0" fontId="0" fillId="0" borderId="4" xfId="0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18" Type="http://schemas.openxmlformats.org/officeDocument/2006/relationships/image" Target="../media/image18.png"/><Relationship Id="rId3" Type="http://schemas.openxmlformats.org/officeDocument/2006/relationships/image" Target="../media/image3.jpeg"/><Relationship Id="rId21" Type="http://schemas.openxmlformats.org/officeDocument/2006/relationships/image" Target="../media/image20.pn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2.pn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microsoft.com/office/2007/relationships/hdphoto" Target="../media/hdphoto3.wdp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23" Type="http://schemas.openxmlformats.org/officeDocument/2006/relationships/image" Target="../media/image21.pn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77392</xdr:colOff>
      <xdr:row>79</xdr:row>
      <xdr:rowOff>44057</xdr:rowOff>
    </xdr:from>
    <xdr:to>
      <xdr:col>6</xdr:col>
      <xdr:colOff>458644</xdr:colOff>
      <xdr:row>86</xdr:row>
      <xdr:rowOff>113109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89F09596-D697-45E7-A3E8-39D0ABF29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9548" y="22624260"/>
          <a:ext cx="4084096" cy="14025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1690708</xdr:colOff>
      <xdr:row>63</xdr:row>
      <xdr:rowOff>506109</xdr:rowOff>
    </xdr:from>
    <xdr:to>
      <xdr:col>5</xdr:col>
      <xdr:colOff>551279</xdr:colOff>
      <xdr:row>64</xdr:row>
      <xdr:rowOff>505443</xdr:rowOff>
    </xdr:to>
    <xdr:pic>
      <xdr:nvPicPr>
        <xdr:cNvPr id="39" name="Рисунок 38">
          <a:extLst>
            <a:ext uri="{FF2B5EF4-FFF2-40B4-BE49-F238E27FC236}">
              <a16:creationId xmlns:a16="http://schemas.microsoft.com/office/drawing/2014/main" id="{FC331AD8-FDC3-4514-A37E-DE05681C9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0708" y="18305953"/>
          <a:ext cx="3986212" cy="582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304816</xdr:colOff>
      <xdr:row>9</xdr:row>
      <xdr:rowOff>9772</xdr:rowOff>
    </xdr:from>
    <xdr:to>
      <xdr:col>8</xdr:col>
      <xdr:colOff>471704</xdr:colOff>
      <xdr:row>9</xdr:row>
      <xdr:rowOff>1352797</xdr:rowOff>
    </xdr:to>
    <xdr:pic>
      <xdr:nvPicPr>
        <xdr:cNvPr id="41" name="Рисунок 40">
          <a:extLst>
            <a:ext uri="{FF2B5EF4-FFF2-40B4-BE49-F238E27FC236}">
              <a16:creationId xmlns:a16="http://schemas.microsoft.com/office/drawing/2014/main" id="{6D791BA3-528C-47C8-A214-10413EB03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4829" y="1984956"/>
          <a:ext cx="1349993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321320</xdr:colOff>
      <xdr:row>9</xdr:row>
      <xdr:rowOff>15482</xdr:rowOff>
    </xdr:from>
    <xdr:to>
      <xdr:col>5</xdr:col>
      <xdr:colOff>476249</xdr:colOff>
      <xdr:row>9</xdr:row>
      <xdr:rowOff>1360705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4BF3F573-9A05-4DCB-A33B-9BB0D761A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6675" y="1990666"/>
          <a:ext cx="1338035" cy="13452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80129</xdr:colOff>
      <xdr:row>9</xdr:row>
      <xdr:rowOff>22616</xdr:rowOff>
    </xdr:from>
    <xdr:to>
      <xdr:col>0</xdr:col>
      <xdr:colOff>1819099</xdr:colOff>
      <xdr:row>9</xdr:row>
      <xdr:rowOff>1341828</xdr:rowOff>
    </xdr:to>
    <xdr:pic>
      <xdr:nvPicPr>
        <xdr:cNvPr id="43" name="Рисунок 42">
          <a:extLst>
            <a:ext uri="{FF2B5EF4-FFF2-40B4-BE49-F238E27FC236}">
              <a16:creationId xmlns:a16="http://schemas.microsoft.com/office/drawing/2014/main" id="{640A5684-9BEC-4232-86A2-3CDD93BF2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29" y="2010960"/>
          <a:ext cx="1738970" cy="1319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125026</xdr:colOff>
      <xdr:row>9</xdr:row>
      <xdr:rowOff>28569</xdr:rowOff>
    </xdr:from>
    <xdr:to>
      <xdr:col>3</xdr:col>
      <xdr:colOff>25553</xdr:colOff>
      <xdr:row>9</xdr:row>
      <xdr:rowOff>1347781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348E5FBD-A92A-4FAD-987A-31E0561DC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7182" y="2016913"/>
          <a:ext cx="1835293" cy="1319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234506</xdr:colOff>
      <xdr:row>20</xdr:row>
      <xdr:rowOff>35372</xdr:rowOff>
    </xdr:from>
    <xdr:to>
      <xdr:col>0</xdr:col>
      <xdr:colOff>1438273</xdr:colOff>
      <xdr:row>20</xdr:row>
      <xdr:rowOff>1358322</xdr:rowOff>
    </xdr:to>
    <xdr:pic>
      <xdr:nvPicPr>
        <xdr:cNvPr id="45" name="Рисунок 44">
          <a:extLst>
            <a:ext uri="{FF2B5EF4-FFF2-40B4-BE49-F238E27FC236}">
              <a16:creationId xmlns:a16="http://schemas.microsoft.com/office/drawing/2014/main" id="{039DBD97-26EF-409C-96FB-29A0A038A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506" y="5340797"/>
          <a:ext cx="1203767" cy="132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1842877</xdr:colOff>
      <xdr:row>20</xdr:row>
      <xdr:rowOff>40833</xdr:rowOff>
    </xdr:from>
    <xdr:to>
      <xdr:col>8</xdr:col>
      <xdr:colOff>452434</xdr:colOff>
      <xdr:row>20</xdr:row>
      <xdr:rowOff>1228721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BD400E96-2E93-4562-AF29-9CB04FF9E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2877" y="5346258"/>
          <a:ext cx="5715207" cy="1187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285544</xdr:colOff>
      <xdr:row>41</xdr:row>
      <xdr:rowOff>132436</xdr:rowOff>
    </xdr:from>
    <xdr:to>
      <xdr:col>8</xdr:col>
      <xdr:colOff>447468</xdr:colOff>
      <xdr:row>41</xdr:row>
      <xdr:rowOff>1153598</xdr:rowOff>
    </xdr:to>
    <xdr:pic>
      <xdr:nvPicPr>
        <xdr:cNvPr id="47" name="Рисунок 46">
          <a:extLst>
            <a:ext uri="{FF2B5EF4-FFF2-40B4-BE49-F238E27FC236}">
              <a16:creationId xmlns:a16="http://schemas.microsoft.com/office/drawing/2014/main" id="{B27F8176-44B3-4C27-BF64-F4D1DFE22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2240" y="14776088"/>
          <a:ext cx="1509228" cy="1021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178828</xdr:colOff>
      <xdr:row>41</xdr:row>
      <xdr:rowOff>101112</xdr:rowOff>
    </xdr:from>
    <xdr:to>
      <xdr:col>5</xdr:col>
      <xdr:colOff>456642</xdr:colOff>
      <xdr:row>41</xdr:row>
      <xdr:rowOff>1115529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EA3A0548-0E1D-4291-B19A-9F2A7C4C6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4567" y="14744764"/>
          <a:ext cx="1625118" cy="10144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742949</xdr:colOff>
      <xdr:row>54</xdr:row>
      <xdr:rowOff>4762</xdr:rowOff>
    </xdr:from>
    <xdr:to>
      <xdr:col>3</xdr:col>
      <xdr:colOff>290519</xdr:colOff>
      <xdr:row>54</xdr:row>
      <xdr:rowOff>987934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B287FCFB-F378-4530-AE42-16949A1C5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4" y="14963775"/>
          <a:ext cx="1538295" cy="983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27003</xdr:colOff>
      <xdr:row>54</xdr:row>
      <xdr:rowOff>9521</xdr:rowOff>
    </xdr:from>
    <xdr:to>
      <xdr:col>8</xdr:col>
      <xdr:colOff>518805</xdr:colOff>
      <xdr:row>54</xdr:row>
      <xdr:rowOff>976311</xdr:rowOff>
    </xdr:to>
    <xdr:pic>
      <xdr:nvPicPr>
        <xdr:cNvPr id="51" name="Рисунок 50">
          <a:extLst>
            <a:ext uri="{FF2B5EF4-FFF2-40B4-BE49-F238E27FC236}">
              <a16:creationId xmlns:a16="http://schemas.microsoft.com/office/drawing/2014/main" id="{FF5190A4-0D0D-483D-9C1B-6E0D17F4E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4253" y="14968534"/>
          <a:ext cx="2930202" cy="966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350380</xdr:colOff>
      <xdr:row>30</xdr:row>
      <xdr:rowOff>32118</xdr:rowOff>
    </xdr:from>
    <xdr:to>
      <xdr:col>0</xdr:col>
      <xdr:colOff>1523998</xdr:colOff>
      <xdr:row>30</xdr:row>
      <xdr:rowOff>1345877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81311DF3-97D0-465C-9D3C-A70049D18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380" y="8680818"/>
          <a:ext cx="1173618" cy="13137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100011</xdr:colOff>
      <xdr:row>30</xdr:row>
      <xdr:rowOff>78099</xdr:rowOff>
    </xdr:from>
    <xdr:to>
      <xdr:col>8</xdr:col>
      <xdr:colOff>419092</xdr:colOff>
      <xdr:row>30</xdr:row>
      <xdr:rowOff>1341847</xdr:rowOff>
    </xdr:to>
    <xdr:pic>
      <xdr:nvPicPr>
        <xdr:cNvPr id="53" name="Рисунок 52">
          <a:extLst>
            <a:ext uri="{FF2B5EF4-FFF2-40B4-BE49-F238E27FC236}">
              <a16:creationId xmlns:a16="http://schemas.microsoft.com/office/drawing/2014/main" id="{4568E671-630B-45FD-8FEB-C7A8EDAEF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936" y="8726799"/>
          <a:ext cx="5357806" cy="1263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205807</xdr:colOff>
      <xdr:row>41</xdr:row>
      <xdr:rowOff>158540</xdr:rowOff>
    </xdr:from>
    <xdr:to>
      <xdr:col>2</xdr:col>
      <xdr:colOff>408846</xdr:colOff>
      <xdr:row>41</xdr:row>
      <xdr:rowOff>1170747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5D88DEFC-05F6-49B5-AFA2-B2150646A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2850" y="14802192"/>
          <a:ext cx="1738083" cy="1012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256525</xdr:colOff>
      <xdr:row>41</xdr:row>
      <xdr:rowOff>119017</xdr:rowOff>
    </xdr:from>
    <xdr:to>
      <xdr:col>0</xdr:col>
      <xdr:colOff>1928816</xdr:colOff>
      <xdr:row>41</xdr:row>
      <xdr:rowOff>1119548</xdr:rowOff>
    </xdr:to>
    <xdr:pic>
      <xdr:nvPicPr>
        <xdr:cNvPr id="55" name="Рисунок 54">
          <a:extLst>
            <a:ext uri="{FF2B5EF4-FFF2-40B4-BE49-F238E27FC236}">
              <a16:creationId xmlns:a16="http://schemas.microsoft.com/office/drawing/2014/main" id="{E8B60107-3039-4481-94E9-BEFFA3B4E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525" y="14762669"/>
          <a:ext cx="1672291" cy="1000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219086</xdr:colOff>
      <xdr:row>54</xdr:row>
      <xdr:rowOff>9523</xdr:rowOff>
    </xdr:from>
    <xdr:to>
      <xdr:col>1</xdr:col>
      <xdr:colOff>263283</xdr:colOff>
      <xdr:row>54</xdr:row>
      <xdr:rowOff>971547</xdr:rowOff>
    </xdr:to>
    <xdr:pic>
      <xdr:nvPicPr>
        <xdr:cNvPr id="63" name="Рисунок 62">
          <a:extLst>
            <a:ext uri="{FF2B5EF4-FFF2-40B4-BE49-F238E27FC236}">
              <a16:creationId xmlns:a16="http://schemas.microsoft.com/office/drawing/2014/main" id="{DBAF9821-2656-40C0-AAF4-661A8269E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86" y="14968536"/>
          <a:ext cx="2111122" cy="962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398736</xdr:colOff>
      <xdr:row>3</xdr:row>
      <xdr:rowOff>25330</xdr:rowOff>
    </xdr:from>
    <xdr:to>
      <xdr:col>8</xdr:col>
      <xdr:colOff>522561</xdr:colOff>
      <xdr:row>5</xdr:row>
      <xdr:rowOff>182717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B25C8DCE-B255-459C-B46E-728310CD6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9084" y="754200"/>
          <a:ext cx="797477" cy="5328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101699</xdr:colOff>
      <xdr:row>71</xdr:row>
      <xdr:rowOff>26316</xdr:rowOff>
    </xdr:from>
    <xdr:to>
      <xdr:col>7</xdr:col>
      <xdr:colOff>476244</xdr:colOff>
      <xdr:row>71</xdr:row>
      <xdr:rowOff>1514503</xdr:rowOff>
    </xdr:to>
    <xdr:pic>
      <xdr:nvPicPr>
        <xdr:cNvPr id="21" name="Рисунок 20">
          <a:extLst>
            <a:ext uri="{FF2B5EF4-FFF2-40B4-BE49-F238E27FC236}">
              <a16:creationId xmlns:a16="http://schemas.microsoft.com/office/drawing/2014/main" id="{2E0EAE2C-6711-4EEF-B3F8-B888F3AFE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BEBA8EAE-BF5A-486C-A8C5-ECC9F3942E4B}">
              <a14:imgProps xmlns:a14="http://schemas.microsoft.com/office/drawing/2010/main">
                <a14:imgLayer r:embed="rId20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7340" y="20076441"/>
          <a:ext cx="1553263" cy="148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405058</xdr:colOff>
      <xdr:row>71</xdr:row>
      <xdr:rowOff>5739</xdr:rowOff>
    </xdr:from>
    <xdr:to>
      <xdr:col>1</xdr:col>
      <xdr:colOff>5956</xdr:colOff>
      <xdr:row>71</xdr:row>
      <xdr:rowOff>1482328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180D556C-22AF-4383-B0FD-C6EE144AE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BEBA8EAE-BF5A-486C-A8C5-ECC9F3942E4B}">
              <a14:imgProps xmlns:a14="http://schemas.microsoft.com/office/drawing/2010/main">
                <a14:imgLayer r:embed="rId2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058" y="20055864"/>
          <a:ext cx="1613054" cy="14765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722319</xdr:colOff>
      <xdr:row>71</xdr:row>
      <xdr:rowOff>49959</xdr:rowOff>
    </xdr:from>
    <xdr:to>
      <xdr:col>4</xdr:col>
      <xdr:colOff>89294</xdr:colOff>
      <xdr:row>71</xdr:row>
      <xdr:rowOff>1500186</xdr:rowOff>
    </xdr:to>
    <xdr:pic>
      <xdr:nvPicPr>
        <xdr:cNvPr id="23" name="Рисунок 22">
          <a:extLst>
            <a:ext uri="{FF2B5EF4-FFF2-40B4-BE49-F238E27FC236}">
              <a16:creationId xmlns:a16="http://schemas.microsoft.com/office/drawing/2014/main" id="{E2667CB1-9BE5-40E6-9FAB-1FC9BCBF9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BEBA8EAE-BF5A-486C-A8C5-ECC9F3942E4B}">
              <a14:imgProps xmlns:a14="http://schemas.microsoft.com/office/drawing/2010/main">
                <a14:imgLayer r:embed="rId24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8172" y="20108488"/>
          <a:ext cx="1899504" cy="14502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134593</xdr:colOff>
      <xdr:row>0</xdr:row>
      <xdr:rowOff>94789</xdr:rowOff>
    </xdr:from>
    <xdr:to>
      <xdr:col>1</xdr:col>
      <xdr:colOff>139885</xdr:colOff>
      <xdr:row>5</xdr:row>
      <xdr:rowOff>110434</xdr:rowOff>
    </xdr:to>
    <xdr:pic>
      <xdr:nvPicPr>
        <xdr:cNvPr id="25" name="Рисунок 24">
          <a:extLst>
            <a:ext uri="{FF2B5EF4-FFF2-40B4-BE49-F238E27FC236}">
              <a16:creationId xmlns:a16="http://schemas.microsoft.com/office/drawing/2014/main" id="{4E86EA0F-BB9B-424E-A8C0-CAB341F507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593" y="94789"/>
          <a:ext cx="2302335" cy="11199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viovpk.r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1"/>
  <sheetViews>
    <sheetView tabSelected="1" topLeftCell="A71" zoomScale="140" zoomScaleNormal="140" workbookViewId="0">
      <selection activeCell="K9" sqref="K9"/>
    </sheetView>
  </sheetViews>
  <sheetFormatPr baseColWidth="10" defaultColWidth="8.83203125" defaultRowHeight="15" x14ac:dyDescent="0.2"/>
  <cols>
    <col min="1" max="1" width="30.1640625" customWidth="1"/>
    <col min="2" max="2" width="20.1640625" customWidth="1"/>
    <col min="3" max="9" width="8.83203125" customWidth="1"/>
  </cols>
  <sheetData>
    <row r="1" spans="1:13" x14ac:dyDescent="0.2">
      <c r="F1" s="29" t="s">
        <v>90</v>
      </c>
    </row>
    <row r="2" spans="1:13" x14ac:dyDescent="0.2">
      <c r="F2" s="29" t="s">
        <v>91</v>
      </c>
    </row>
    <row r="3" spans="1:13" ht="28" customHeight="1" x14ac:dyDescent="0.2">
      <c r="F3" s="30" t="s">
        <v>92</v>
      </c>
      <c r="G3" s="30"/>
      <c r="H3" s="30"/>
    </row>
    <row r="4" spans="1:13" x14ac:dyDescent="0.2">
      <c r="F4" s="31" t="s">
        <v>93</v>
      </c>
      <c r="G4" s="31"/>
      <c r="H4" s="31"/>
    </row>
    <row r="5" spans="1:13" ht="15" customHeight="1" x14ac:dyDescent="0.2">
      <c r="A5" s="15"/>
      <c r="B5" s="15"/>
      <c r="C5" s="15"/>
      <c r="D5" s="15"/>
      <c r="E5" s="15"/>
      <c r="F5" s="15"/>
      <c r="G5" s="15"/>
      <c r="H5" s="15"/>
      <c r="I5" s="15"/>
    </row>
    <row r="6" spans="1:13" x14ac:dyDescent="0.2">
      <c r="A6" s="15"/>
      <c r="B6" s="15"/>
      <c r="C6" s="15"/>
      <c r="D6" s="15"/>
      <c r="E6" s="15"/>
      <c r="F6" s="15"/>
      <c r="G6" s="15"/>
      <c r="H6" s="15"/>
      <c r="I6" s="15"/>
    </row>
    <row r="7" spans="1:13" ht="63" customHeight="1" x14ac:dyDescent="0.2">
      <c r="A7" s="19" t="s">
        <v>94</v>
      </c>
      <c r="B7" s="19"/>
      <c r="C7" s="19"/>
      <c r="D7" s="19"/>
      <c r="E7" s="19"/>
      <c r="F7" s="19"/>
      <c r="G7" s="19"/>
      <c r="H7" s="19"/>
      <c r="I7" s="19"/>
    </row>
    <row r="8" spans="1:13" ht="26" x14ac:dyDescent="0.3">
      <c r="A8" s="32" t="s">
        <v>95</v>
      </c>
      <c r="B8" s="33"/>
      <c r="C8" s="33"/>
      <c r="D8" s="33"/>
      <c r="E8" s="33"/>
      <c r="F8" s="33"/>
      <c r="G8" s="33"/>
      <c r="H8" s="33"/>
      <c r="I8" s="34"/>
    </row>
    <row r="9" spans="1:13" ht="87" customHeight="1" x14ac:dyDescent="0.2">
      <c r="A9" s="23" t="s">
        <v>68</v>
      </c>
      <c r="B9" s="24"/>
      <c r="C9" s="24"/>
      <c r="D9" s="24"/>
      <c r="E9" s="24"/>
      <c r="F9" s="24"/>
      <c r="G9" s="24"/>
      <c r="H9" s="24"/>
      <c r="I9" s="25"/>
    </row>
    <row r="10" spans="1:13" ht="110.5" customHeight="1" x14ac:dyDescent="0.2">
      <c r="A10" s="20"/>
      <c r="B10" s="21"/>
      <c r="C10" s="21"/>
      <c r="D10" s="21"/>
      <c r="E10" s="21"/>
      <c r="F10" s="21"/>
      <c r="G10" s="21"/>
      <c r="H10" s="21"/>
      <c r="I10" s="22"/>
    </row>
    <row r="11" spans="1:13" x14ac:dyDescent="0.2">
      <c r="A11" s="36" t="s">
        <v>32</v>
      </c>
      <c r="B11" s="37" t="s">
        <v>43</v>
      </c>
      <c r="C11" s="38" t="s">
        <v>97</v>
      </c>
      <c r="D11" s="39"/>
      <c r="E11" s="39"/>
      <c r="F11" s="39"/>
      <c r="G11" s="39"/>
      <c r="H11" s="39"/>
      <c r="I11" s="40"/>
    </row>
    <row r="12" spans="1:13" ht="16" x14ac:dyDescent="0.2">
      <c r="A12" s="36"/>
      <c r="B12" s="41"/>
      <c r="C12" s="42" t="s">
        <v>33</v>
      </c>
      <c r="D12" s="42" t="s">
        <v>41</v>
      </c>
      <c r="E12" s="42" t="s">
        <v>11</v>
      </c>
      <c r="F12" s="42" t="s">
        <v>12</v>
      </c>
      <c r="G12" s="42" t="s">
        <v>13</v>
      </c>
      <c r="H12" s="42" t="s">
        <v>14</v>
      </c>
      <c r="I12" s="42" t="s">
        <v>15</v>
      </c>
    </row>
    <row r="13" spans="1:13" x14ac:dyDescent="0.2">
      <c r="A13" s="7" t="s">
        <v>85</v>
      </c>
      <c r="B13" s="7" t="s">
        <v>44</v>
      </c>
      <c r="C13" s="8">
        <v>3900</v>
      </c>
      <c r="D13" s="9">
        <f>CEILING(C13*1.025,10)</f>
        <v>4000</v>
      </c>
      <c r="E13" s="9">
        <f>CEILING(C13*1.05,10)</f>
        <v>4100</v>
      </c>
      <c r="F13" s="9">
        <f>CEILING(C13*1.075,10)</f>
        <v>4200</v>
      </c>
      <c r="G13" s="9">
        <f>CEILING(C13*1.1,10)</f>
        <v>4290</v>
      </c>
      <c r="H13" s="9">
        <f>CEILING(C13*1.25,10)</f>
        <v>4880</v>
      </c>
      <c r="I13" s="9">
        <f>CEILING(C13*1.35,10)</f>
        <v>5270</v>
      </c>
      <c r="M13" s="14"/>
    </row>
    <row r="14" spans="1:13" x14ac:dyDescent="0.2">
      <c r="A14" s="4" t="s">
        <v>21</v>
      </c>
      <c r="B14" s="4" t="s">
        <v>60</v>
      </c>
      <c r="C14" s="5">
        <v>5900</v>
      </c>
      <c r="D14" s="9">
        <f>CEILING(C14*1.025,10)</f>
        <v>6050</v>
      </c>
      <c r="E14" s="9">
        <f>CEILING(C14*1.05,10)</f>
        <v>6200</v>
      </c>
      <c r="F14" s="9">
        <f>CEILING(C14*1.075,10)</f>
        <v>6350</v>
      </c>
      <c r="G14" s="9">
        <f>CEILING(C14*1.1,10)</f>
        <v>6490</v>
      </c>
      <c r="H14" s="9">
        <f>CEILING(C14*1.25,10)</f>
        <v>7380</v>
      </c>
      <c r="I14" s="9">
        <f>CEILING(C14*1.35,10)</f>
        <v>7970</v>
      </c>
      <c r="J14" s="13"/>
      <c r="K14" s="13"/>
      <c r="L14" s="13"/>
    </row>
    <row r="15" spans="1:13" x14ac:dyDescent="0.2">
      <c r="A15" s="4" t="s">
        <v>22</v>
      </c>
      <c r="B15" s="4" t="s">
        <v>50</v>
      </c>
      <c r="C15" s="5">
        <v>11900</v>
      </c>
      <c r="D15" s="9">
        <f>CEILING(C15*1.025,10)</f>
        <v>12200</v>
      </c>
      <c r="E15" s="9">
        <f>CEILING(C15*1.05,10)</f>
        <v>12500</v>
      </c>
      <c r="F15" s="9">
        <f>CEILING(C15*1.075,10)</f>
        <v>12800</v>
      </c>
      <c r="G15" s="9">
        <f>CEILING(C15*1.1,10)</f>
        <v>13090</v>
      </c>
      <c r="H15" s="9">
        <f>CEILING(C15*1.25,10)</f>
        <v>14880</v>
      </c>
      <c r="I15" s="9">
        <f>CEILING(C15*1.35,10)</f>
        <v>16070</v>
      </c>
      <c r="J15" s="13"/>
      <c r="K15" s="13"/>
    </row>
    <row r="16" spans="1:13" x14ac:dyDescent="0.2">
      <c r="A16" s="4" t="s">
        <v>23</v>
      </c>
      <c r="B16" s="4" t="s">
        <v>51</v>
      </c>
      <c r="C16" s="5">
        <v>17900</v>
      </c>
      <c r="D16" s="9">
        <f>CEILING(C16*1.025,10)</f>
        <v>18350</v>
      </c>
      <c r="E16" s="9">
        <f>CEILING(C16*1.05,10)</f>
        <v>18800</v>
      </c>
      <c r="F16" s="9">
        <f>CEILING(C16*1.075,10)</f>
        <v>19250</v>
      </c>
      <c r="G16" s="9">
        <f>CEILING(C16*1.1,10)</f>
        <v>19690</v>
      </c>
      <c r="H16" s="9">
        <f>CEILING(C16*1.25,10)</f>
        <v>22380</v>
      </c>
      <c r="I16" s="9">
        <f>CEILING(C16*1.35,10)</f>
        <v>24170</v>
      </c>
      <c r="K16" s="13"/>
    </row>
    <row r="17" spans="1:11" x14ac:dyDescent="0.2">
      <c r="A17" s="4" t="s">
        <v>16</v>
      </c>
      <c r="B17" s="16" t="s">
        <v>70</v>
      </c>
      <c r="C17" s="17"/>
      <c r="D17" s="17"/>
      <c r="E17" s="17"/>
      <c r="F17" s="17"/>
      <c r="G17" s="17"/>
      <c r="H17" s="17"/>
      <c r="I17" s="18"/>
    </row>
    <row r="18" spans="1:11" x14ac:dyDescent="0.2">
      <c r="A18" s="4" t="s">
        <v>17</v>
      </c>
      <c r="B18" s="16" t="s">
        <v>71</v>
      </c>
      <c r="C18" s="17"/>
      <c r="D18" s="17"/>
      <c r="E18" s="17"/>
      <c r="F18" s="17"/>
      <c r="G18" s="17"/>
      <c r="H18" s="17"/>
      <c r="I18" s="18"/>
    </row>
    <row r="19" spans="1:11" x14ac:dyDescent="0.2">
      <c r="A19" s="10" t="s">
        <v>18</v>
      </c>
      <c r="B19" s="16" t="s">
        <v>72</v>
      </c>
      <c r="C19" s="17"/>
      <c r="D19" s="17"/>
      <c r="E19" s="17"/>
      <c r="F19" s="17"/>
      <c r="G19" s="17"/>
      <c r="H19" s="17"/>
      <c r="I19" s="18"/>
    </row>
    <row r="20" spans="1:11" ht="77" customHeight="1" x14ac:dyDescent="0.2">
      <c r="A20" s="23" t="s">
        <v>62</v>
      </c>
      <c r="B20" s="24"/>
      <c r="C20" s="24"/>
      <c r="D20" s="24"/>
      <c r="E20" s="24"/>
      <c r="F20" s="24"/>
      <c r="G20" s="24"/>
      <c r="H20" s="24"/>
      <c r="I20" s="25"/>
    </row>
    <row r="21" spans="1:11" ht="108.5" customHeight="1" x14ac:dyDescent="0.2">
      <c r="A21" s="20"/>
      <c r="B21" s="21"/>
      <c r="C21" s="21"/>
      <c r="D21" s="21"/>
      <c r="E21" s="21"/>
      <c r="F21" s="21"/>
      <c r="G21" s="21"/>
      <c r="H21" s="21"/>
      <c r="I21" s="22"/>
    </row>
    <row r="22" spans="1:11" x14ac:dyDescent="0.2">
      <c r="A22" s="36" t="s">
        <v>32</v>
      </c>
      <c r="B22" s="37" t="s">
        <v>43</v>
      </c>
      <c r="C22" s="38" t="s">
        <v>97</v>
      </c>
      <c r="D22" s="39"/>
      <c r="E22" s="39"/>
      <c r="F22" s="39"/>
      <c r="G22" s="39"/>
      <c r="H22" s="39"/>
      <c r="I22" s="40"/>
    </row>
    <row r="23" spans="1:11" ht="16" x14ac:dyDescent="0.2">
      <c r="A23" s="36"/>
      <c r="B23" s="41"/>
      <c r="C23" s="42" t="s">
        <v>33</v>
      </c>
      <c r="D23" s="42" t="s">
        <v>41</v>
      </c>
      <c r="E23" s="42" t="s">
        <v>11</v>
      </c>
      <c r="F23" s="42" t="s">
        <v>12</v>
      </c>
      <c r="G23" s="42" t="s">
        <v>13</v>
      </c>
      <c r="H23" s="42" t="s">
        <v>14</v>
      </c>
      <c r="I23" s="42" t="s">
        <v>15</v>
      </c>
    </row>
    <row r="24" spans="1:11" x14ac:dyDescent="0.2">
      <c r="A24" s="4" t="s">
        <v>24</v>
      </c>
      <c r="B24" s="7" t="s">
        <v>47</v>
      </c>
      <c r="C24" s="5">
        <v>7950</v>
      </c>
      <c r="D24" s="9">
        <f>CEILING(C24*1.025,10)</f>
        <v>8150</v>
      </c>
      <c r="E24" s="9">
        <f>CEILING(C24*1.05,10)</f>
        <v>8350</v>
      </c>
      <c r="F24" s="9">
        <f>CEILING(C24*1.075,10)</f>
        <v>8550</v>
      </c>
      <c r="G24" s="9">
        <f>CEILING(C24*1.1,10)</f>
        <v>8750</v>
      </c>
      <c r="H24" s="9">
        <f>CEILING(C24*1.25,10)</f>
        <v>9940</v>
      </c>
      <c r="I24" s="9">
        <f>CEILING(C24*1.35,10)</f>
        <v>10740</v>
      </c>
      <c r="J24" s="13"/>
      <c r="K24" s="13"/>
    </row>
    <row r="25" spans="1:11" x14ac:dyDescent="0.2">
      <c r="A25" s="4" t="s">
        <v>25</v>
      </c>
      <c r="B25" s="4" t="s">
        <v>60</v>
      </c>
      <c r="C25" s="5">
        <v>9450</v>
      </c>
      <c r="D25" s="9">
        <f>CEILING(C25*1.025,10)</f>
        <v>9690</v>
      </c>
      <c r="E25" s="9">
        <f>CEILING(C25*1.05,10)</f>
        <v>9930</v>
      </c>
      <c r="F25" s="9">
        <f>CEILING(C25*1.075,10)</f>
        <v>10160</v>
      </c>
      <c r="G25" s="9">
        <f>CEILING(C25*1.1,10)</f>
        <v>10400</v>
      </c>
      <c r="H25" s="9">
        <f>CEILING(C25*1.25,10)</f>
        <v>11820</v>
      </c>
      <c r="I25" s="9">
        <f>CEILING(C25*1.35,10)</f>
        <v>12760</v>
      </c>
      <c r="J25" s="13"/>
      <c r="K25" s="13"/>
    </row>
    <row r="26" spans="1:11" x14ac:dyDescent="0.2">
      <c r="A26" s="4" t="s">
        <v>17</v>
      </c>
      <c r="B26" s="16" t="s">
        <v>71</v>
      </c>
      <c r="C26" s="17"/>
      <c r="D26" s="17"/>
      <c r="E26" s="17"/>
      <c r="F26" s="17"/>
      <c r="G26" s="17"/>
      <c r="H26" s="17"/>
      <c r="I26" s="18"/>
    </row>
    <row r="27" spans="1:11" x14ac:dyDescent="0.2">
      <c r="A27" s="4" t="s">
        <v>18</v>
      </c>
      <c r="B27" s="16" t="s">
        <v>73</v>
      </c>
      <c r="C27" s="17"/>
      <c r="D27" s="17"/>
      <c r="E27" s="17"/>
      <c r="F27" s="17"/>
      <c r="G27" s="17"/>
      <c r="H27" s="17"/>
      <c r="I27" s="18"/>
    </row>
    <row r="28" spans="1:11" x14ac:dyDescent="0.2">
      <c r="A28" s="4" t="s">
        <v>31</v>
      </c>
      <c r="B28" s="16" t="s">
        <v>74</v>
      </c>
      <c r="C28" s="17"/>
      <c r="D28" s="17"/>
      <c r="E28" s="17"/>
      <c r="F28" s="17"/>
      <c r="G28" s="17"/>
      <c r="H28" s="17"/>
      <c r="I28" s="18"/>
    </row>
    <row r="29" spans="1:11" x14ac:dyDescent="0.2">
      <c r="A29" s="11" t="s">
        <v>19</v>
      </c>
      <c r="B29" s="16" t="s">
        <v>75</v>
      </c>
      <c r="C29" s="17"/>
      <c r="D29" s="17"/>
      <c r="E29" s="17"/>
      <c r="F29" s="17"/>
      <c r="G29" s="17"/>
      <c r="H29" s="17"/>
      <c r="I29" s="18"/>
    </row>
    <row r="30" spans="1:11" ht="93" customHeight="1" x14ac:dyDescent="0.2">
      <c r="A30" s="23" t="s">
        <v>63</v>
      </c>
      <c r="B30" s="24"/>
      <c r="C30" s="24"/>
      <c r="D30" s="24"/>
      <c r="E30" s="24"/>
      <c r="F30" s="24"/>
      <c r="G30" s="24"/>
      <c r="H30" s="24"/>
      <c r="I30" s="25"/>
    </row>
    <row r="31" spans="1:11" ht="108" customHeight="1" x14ac:dyDescent="0.2">
      <c r="A31" s="20"/>
      <c r="B31" s="21"/>
      <c r="C31" s="21"/>
      <c r="D31" s="21"/>
      <c r="E31" s="21"/>
      <c r="F31" s="21"/>
      <c r="G31" s="21"/>
      <c r="H31" s="21"/>
      <c r="I31" s="22"/>
    </row>
    <row r="32" spans="1:11" x14ac:dyDescent="0.2">
      <c r="A32" s="36" t="s">
        <v>32</v>
      </c>
      <c r="B32" s="37" t="s">
        <v>43</v>
      </c>
      <c r="C32" s="38" t="s">
        <v>97</v>
      </c>
      <c r="D32" s="39"/>
      <c r="E32" s="39"/>
      <c r="F32" s="39"/>
      <c r="G32" s="39"/>
      <c r="H32" s="39"/>
      <c r="I32" s="40"/>
    </row>
    <row r="33" spans="1:10" ht="16" x14ac:dyDescent="0.2">
      <c r="A33" s="36"/>
      <c r="B33" s="41"/>
      <c r="C33" s="42" t="s">
        <v>33</v>
      </c>
      <c r="D33" s="42" t="s">
        <v>41</v>
      </c>
      <c r="E33" s="42" t="s">
        <v>11</v>
      </c>
      <c r="F33" s="42" t="s">
        <v>12</v>
      </c>
      <c r="G33" s="42" t="s">
        <v>13</v>
      </c>
      <c r="H33" s="42" t="s">
        <v>14</v>
      </c>
      <c r="I33" s="42" t="s">
        <v>15</v>
      </c>
    </row>
    <row r="34" spans="1:10" x14ac:dyDescent="0.2">
      <c r="A34" s="4" t="s">
        <v>34</v>
      </c>
      <c r="B34" s="4" t="s">
        <v>50</v>
      </c>
      <c r="C34" s="5">
        <v>19900</v>
      </c>
      <c r="D34" s="9">
        <f>CEILING(C34*1.025,10)</f>
        <v>20400</v>
      </c>
      <c r="E34" s="9">
        <f>CEILING(C34*1.05,10)</f>
        <v>20900</v>
      </c>
      <c r="F34" s="9">
        <f>CEILING(C34*1.075,10)</f>
        <v>21400</v>
      </c>
      <c r="G34" s="9">
        <f>CEILING(C34*1.1,10)</f>
        <v>21890</v>
      </c>
      <c r="H34" s="9">
        <f>CEILING(C34*1.25,10)</f>
        <v>24880</v>
      </c>
      <c r="I34" s="9">
        <f>CEILING(C34*1.35,10)</f>
        <v>26870</v>
      </c>
      <c r="J34" s="13"/>
    </row>
    <row r="35" spans="1:10" x14ac:dyDescent="0.2">
      <c r="A35" s="4" t="s">
        <v>35</v>
      </c>
      <c r="B35" s="4" t="s">
        <v>53</v>
      </c>
      <c r="C35" s="5">
        <v>22900</v>
      </c>
      <c r="D35" s="9">
        <f t="shared" ref="D35:D37" si="0">CEILING(C35*1.025,10)</f>
        <v>23480</v>
      </c>
      <c r="E35" s="9">
        <f t="shared" ref="E35:E37" si="1">CEILING(C35*1.05,10)</f>
        <v>24050</v>
      </c>
      <c r="F35" s="9">
        <f t="shared" ref="F35:F37" si="2">CEILING(C35*1.075,10)</f>
        <v>24620</v>
      </c>
      <c r="G35" s="9">
        <f t="shared" ref="G35:G37" si="3">CEILING(C35*1.1,10)</f>
        <v>25190</v>
      </c>
      <c r="H35" s="9">
        <f t="shared" ref="H35:H37" si="4">CEILING(C35*1.25,10)</f>
        <v>28630</v>
      </c>
      <c r="I35" s="9">
        <f t="shared" ref="I35:I37" si="5">CEILING(C35*1.35,10)</f>
        <v>30920</v>
      </c>
      <c r="J35" s="13"/>
    </row>
    <row r="36" spans="1:10" x14ac:dyDescent="0.2">
      <c r="A36" s="4" t="s">
        <v>36</v>
      </c>
      <c r="B36" s="4" t="s">
        <v>51</v>
      </c>
      <c r="C36" s="5">
        <v>27900</v>
      </c>
      <c r="D36" s="9">
        <f t="shared" si="0"/>
        <v>28600</v>
      </c>
      <c r="E36" s="9">
        <f t="shared" si="1"/>
        <v>29300</v>
      </c>
      <c r="F36" s="9">
        <f t="shared" si="2"/>
        <v>30000</v>
      </c>
      <c r="G36" s="9">
        <f t="shared" si="3"/>
        <v>30690</v>
      </c>
      <c r="H36" s="9">
        <f t="shared" si="4"/>
        <v>34880</v>
      </c>
      <c r="I36" s="9">
        <f t="shared" si="5"/>
        <v>37670</v>
      </c>
      <c r="J36" s="13"/>
    </row>
    <row r="37" spans="1:10" x14ac:dyDescent="0.2">
      <c r="A37" s="4" t="s">
        <v>37</v>
      </c>
      <c r="B37" s="4" t="s">
        <v>52</v>
      </c>
      <c r="C37" s="5">
        <v>29900</v>
      </c>
      <c r="D37" s="9">
        <f t="shared" si="0"/>
        <v>30650</v>
      </c>
      <c r="E37" s="9">
        <f t="shared" si="1"/>
        <v>31400</v>
      </c>
      <c r="F37" s="9">
        <f t="shared" si="2"/>
        <v>32150</v>
      </c>
      <c r="G37" s="9">
        <f t="shared" si="3"/>
        <v>32890</v>
      </c>
      <c r="H37" s="9">
        <f t="shared" si="4"/>
        <v>37380</v>
      </c>
      <c r="I37" s="9">
        <f t="shared" si="5"/>
        <v>40370</v>
      </c>
      <c r="J37" s="13"/>
    </row>
    <row r="38" spans="1:10" x14ac:dyDescent="0.2">
      <c r="A38" s="4" t="s">
        <v>18</v>
      </c>
      <c r="B38" s="16" t="s">
        <v>76</v>
      </c>
      <c r="C38" s="17"/>
      <c r="D38" s="17"/>
      <c r="E38" s="17"/>
      <c r="F38" s="17"/>
      <c r="G38" s="17"/>
      <c r="H38" s="17"/>
      <c r="I38" s="18"/>
    </row>
    <row r="39" spans="1:10" x14ac:dyDescent="0.2">
      <c r="A39" s="43" t="s">
        <v>19</v>
      </c>
      <c r="B39" s="16" t="s">
        <v>77</v>
      </c>
      <c r="C39" s="17"/>
      <c r="D39" s="17"/>
      <c r="E39" s="17"/>
      <c r="F39" s="17"/>
      <c r="G39" s="17"/>
      <c r="H39" s="17"/>
      <c r="I39" s="18"/>
    </row>
    <row r="40" spans="1:10" ht="26" x14ac:dyDescent="0.3">
      <c r="A40" s="35" t="s">
        <v>96</v>
      </c>
      <c r="B40" s="35"/>
      <c r="C40" s="35"/>
      <c r="D40" s="35"/>
      <c r="E40" s="35"/>
      <c r="F40" s="35"/>
      <c r="G40" s="35"/>
      <c r="H40" s="35"/>
      <c r="I40" s="35"/>
    </row>
    <row r="41" spans="1:10" ht="45" customHeight="1" x14ac:dyDescent="0.2">
      <c r="A41" s="23" t="s">
        <v>64</v>
      </c>
      <c r="B41" s="24"/>
      <c r="C41" s="24"/>
      <c r="D41" s="24"/>
      <c r="E41" s="24"/>
      <c r="F41" s="24"/>
      <c r="G41" s="24"/>
      <c r="H41" s="24"/>
      <c r="I41" s="25"/>
    </row>
    <row r="42" spans="1:10" ht="98" customHeight="1" x14ac:dyDescent="0.2">
      <c r="A42" s="20"/>
      <c r="B42" s="21"/>
      <c r="C42" s="21"/>
      <c r="D42" s="21"/>
      <c r="E42" s="21"/>
      <c r="F42" s="21"/>
      <c r="G42" s="21"/>
      <c r="H42" s="21"/>
      <c r="I42" s="22"/>
    </row>
    <row r="43" spans="1:10" x14ac:dyDescent="0.2">
      <c r="A43" s="36" t="s">
        <v>32</v>
      </c>
      <c r="B43" s="37" t="s">
        <v>43</v>
      </c>
      <c r="C43" s="38" t="s">
        <v>97</v>
      </c>
      <c r="D43" s="39"/>
      <c r="E43" s="39"/>
      <c r="F43" s="39"/>
      <c r="G43" s="39"/>
      <c r="H43" s="39"/>
      <c r="I43" s="40"/>
    </row>
    <row r="44" spans="1:10" ht="16" x14ac:dyDescent="0.2">
      <c r="A44" s="36"/>
      <c r="B44" s="41"/>
      <c r="C44" s="42" t="s">
        <v>33</v>
      </c>
      <c r="D44" s="42" t="s">
        <v>41</v>
      </c>
      <c r="E44" s="42" t="s">
        <v>11</v>
      </c>
      <c r="F44" s="42" t="s">
        <v>12</v>
      </c>
      <c r="G44" s="42" t="s">
        <v>13</v>
      </c>
      <c r="H44" s="42" t="s">
        <v>14</v>
      </c>
      <c r="I44" s="42" t="s">
        <v>15</v>
      </c>
    </row>
    <row r="45" spans="1:10" x14ac:dyDescent="0.2">
      <c r="A45" s="4" t="s">
        <v>98</v>
      </c>
      <c r="B45" s="7" t="s">
        <v>44</v>
      </c>
      <c r="C45" s="5">
        <v>3700</v>
      </c>
      <c r="D45" s="9">
        <f t="shared" ref="D45:D49" si="6">CEILING(C45*1.025,10)</f>
        <v>3800</v>
      </c>
      <c r="E45" s="9">
        <f t="shared" ref="E45:E49" si="7">CEILING(C45*1.05,10)</f>
        <v>3890</v>
      </c>
      <c r="F45" s="9">
        <f t="shared" ref="F45:F49" si="8">CEILING(C45*1.075,10)</f>
        <v>3980</v>
      </c>
      <c r="G45" s="9">
        <f t="shared" ref="G45:G49" si="9">CEILING(C45*1.1,10)</f>
        <v>4070</v>
      </c>
      <c r="H45" s="9">
        <f t="shared" ref="H45:H49" si="10">CEILING(C45*1.25,10)</f>
        <v>4630</v>
      </c>
      <c r="I45" s="9">
        <f t="shared" ref="I45:I49" si="11">CEILING(C45*1.35,10)</f>
        <v>5000</v>
      </c>
      <c r="J45" s="13"/>
    </row>
    <row r="46" spans="1:10" x14ac:dyDescent="0.2">
      <c r="A46" s="4" t="s">
        <v>99</v>
      </c>
      <c r="B46" s="4" t="s">
        <v>48</v>
      </c>
      <c r="C46" s="5">
        <v>4600</v>
      </c>
      <c r="D46" s="9">
        <f t="shared" si="6"/>
        <v>4720</v>
      </c>
      <c r="E46" s="9">
        <f t="shared" si="7"/>
        <v>4830</v>
      </c>
      <c r="F46" s="9">
        <f t="shared" si="8"/>
        <v>4950</v>
      </c>
      <c r="G46" s="9">
        <f t="shared" si="9"/>
        <v>5060</v>
      </c>
      <c r="H46" s="9">
        <f t="shared" si="10"/>
        <v>5750</v>
      </c>
      <c r="I46" s="9">
        <f t="shared" si="11"/>
        <v>6210</v>
      </c>
      <c r="J46" s="13"/>
    </row>
    <row r="47" spans="1:10" x14ac:dyDescent="0.2">
      <c r="A47" s="4" t="s">
        <v>100</v>
      </c>
      <c r="B47" s="4" t="s">
        <v>45</v>
      </c>
      <c r="C47" s="5">
        <v>5500</v>
      </c>
      <c r="D47" s="9">
        <f t="shared" si="6"/>
        <v>5640</v>
      </c>
      <c r="E47" s="9">
        <f t="shared" si="7"/>
        <v>5780</v>
      </c>
      <c r="F47" s="9">
        <f t="shared" si="8"/>
        <v>5920</v>
      </c>
      <c r="G47" s="9">
        <f t="shared" si="9"/>
        <v>6050</v>
      </c>
      <c r="H47" s="9">
        <f t="shared" si="10"/>
        <v>6880</v>
      </c>
      <c r="I47" s="9">
        <f t="shared" si="11"/>
        <v>7430</v>
      </c>
      <c r="J47" s="13"/>
    </row>
    <row r="48" spans="1:10" x14ac:dyDescent="0.2">
      <c r="A48" s="4" t="s">
        <v>101</v>
      </c>
      <c r="B48" s="4" t="s">
        <v>54</v>
      </c>
      <c r="C48" s="6">
        <v>5900</v>
      </c>
      <c r="D48" s="9">
        <f t="shared" si="6"/>
        <v>6050</v>
      </c>
      <c r="E48" s="9">
        <f t="shared" si="7"/>
        <v>6200</v>
      </c>
      <c r="F48" s="9">
        <f t="shared" si="8"/>
        <v>6350</v>
      </c>
      <c r="G48" s="9">
        <f t="shared" si="9"/>
        <v>6490</v>
      </c>
      <c r="H48" s="9">
        <f t="shared" si="10"/>
        <v>7380</v>
      </c>
      <c r="I48" s="9">
        <f t="shared" si="11"/>
        <v>7970</v>
      </c>
      <c r="J48" s="13"/>
    </row>
    <row r="49" spans="1:10" x14ac:dyDescent="0.2">
      <c r="A49" s="4" t="s">
        <v>102</v>
      </c>
      <c r="B49" s="4" t="s">
        <v>46</v>
      </c>
      <c r="C49" s="6">
        <v>8600</v>
      </c>
      <c r="D49" s="9">
        <f t="shared" si="6"/>
        <v>8820</v>
      </c>
      <c r="E49" s="9">
        <f t="shared" si="7"/>
        <v>9030</v>
      </c>
      <c r="F49" s="9">
        <f t="shared" si="8"/>
        <v>9250</v>
      </c>
      <c r="G49" s="9">
        <f t="shared" si="9"/>
        <v>9460</v>
      </c>
      <c r="H49" s="9">
        <f t="shared" si="10"/>
        <v>10750</v>
      </c>
      <c r="I49" s="9">
        <f t="shared" si="11"/>
        <v>11610</v>
      </c>
      <c r="J49" s="13"/>
    </row>
    <row r="50" spans="1:10" x14ac:dyDescent="0.2">
      <c r="A50" s="4" t="s">
        <v>18</v>
      </c>
      <c r="B50" s="16" t="s">
        <v>78</v>
      </c>
      <c r="C50" s="17"/>
      <c r="D50" s="17"/>
      <c r="E50" s="17"/>
      <c r="F50" s="17"/>
      <c r="G50" s="17"/>
      <c r="H50" s="17"/>
      <c r="I50" s="18"/>
    </row>
    <row r="51" spans="1:10" x14ac:dyDescent="0.2">
      <c r="A51" s="4" t="s">
        <v>20</v>
      </c>
      <c r="B51" s="16" t="s">
        <v>79</v>
      </c>
      <c r="C51" s="17"/>
      <c r="D51" s="17"/>
      <c r="E51" s="17"/>
      <c r="F51" s="17"/>
      <c r="G51" s="17"/>
      <c r="H51" s="17"/>
      <c r="I51" s="18"/>
    </row>
    <row r="52" spans="1:10" x14ac:dyDescent="0.2">
      <c r="A52" s="4" t="s">
        <v>16</v>
      </c>
      <c r="B52" s="26" t="s">
        <v>80</v>
      </c>
      <c r="C52" s="27"/>
      <c r="D52" s="27"/>
      <c r="E52" s="27"/>
      <c r="F52" s="27"/>
      <c r="G52" s="27"/>
      <c r="H52" s="27"/>
      <c r="I52" s="28"/>
    </row>
    <row r="53" spans="1:10" x14ac:dyDescent="0.2">
      <c r="A53" s="4" t="s">
        <v>59</v>
      </c>
      <c r="B53" s="16" t="s">
        <v>81</v>
      </c>
      <c r="C53" s="17"/>
      <c r="D53" s="17"/>
      <c r="E53" s="17"/>
      <c r="F53" s="17"/>
      <c r="G53" s="17"/>
      <c r="H53" s="17"/>
      <c r="I53" s="18"/>
    </row>
    <row r="54" spans="1:10" ht="32" customHeight="1" x14ac:dyDescent="0.2">
      <c r="A54" s="23" t="s">
        <v>65</v>
      </c>
      <c r="B54" s="24"/>
      <c r="C54" s="24"/>
      <c r="D54" s="24"/>
      <c r="E54" s="24"/>
      <c r="F54" s="24"/>
      <c r="G54" s="24"/>
      <c r="H54" s="24"/>
      <c r="I54" s="25"/>
    </row>
    <row r="55" spans="1:10" ht="80" customHeight="1" x14ac:dyDescent="0.2">
      <c r="A55" s="20"/>
      <c r="B55" s="21"/>
      <c r="C55" s="21"/>
      <c r="D55" s="21"/>
      <c r="E55" s="21"/>
      <c r="F55" s="21"/>
      <c r="G55" s="21"/>
      <c r="H55" s="21"/>
      <c r="I55" s="22"/>
    </row>
    <row r="56" spans="1:10" x14ac:dyDescent="0.2">
      <c r="A56" s="36" t="s">
        <v>32</v>
      </c>
      <c r="B56" s="37" t="s">
        <v>43</v>
      </c>
      <c r="C56" s="38" t="s">
        <v>97</v>
      </c>
      <c r="D56" s="39"/>
      <c r="E56" s="39"/>
      <c r="F56" s="39"/>
      <c r="G56" s="39"/>
      <c r="H56" s="39"/>
      <c r="I56" s="40"/>
    </row>
    <row r="57" spans="1:10" ht="16" x14ac:dyDescent="0.2">
      <c r="A57" s="36"/>
      <c r="B57" s="41"/>
      <c r="C57" s="42" t="s">
        <v>33</v>
      </c>
      <c r="D57" s="42" t="s">
        <v>41</v>
      </c>
      <c r="E57" s="42" t="s">
        <v>11</v>
      </c>
      <c r="F57" s="42" t="s">
        <v>12</v>
      </c>
      <c r="G57" s="42" t="s">
        <v>13</v>
      </c>
      <c r="H57" s="42" t="s">
        <v>14</v>
      </c>
      <c r="I57" s="42" t="s">
        <v>15</v>
      </c>
    </row>
    <row r="58" spans="1:10" x14ac:dyDescent="0.2">
      <c r="A58" s="4" t="s">
        <v>29</v>
      </c>
      <c r="B58" s="4" t="s">
        <v>46</v>
      </c>
      <c r="C58" s="6">
        <v>11900</v>
      </c>
      <c r="D58" s="9">
        <f t="shared" ref="D58:D59" si="12">CEILING(C58*1.025,10)</f>
        <v>12200</v>
      </c>
      <c r="E58" s="9">
        <f t="shared" ref="E58:E59" si="13">CEILING(C58*1.05,10)</f>
        <v>12500</v>
      </c>
      <c r="F58" s="9">
        <f t="shared" ref="F58:F59" si="14">CEILING(C58*1.075,10)</f>
        <v>12800</v>
      </c>
      <c r="G58" s="9">
        <f t="shared" ref="G58:G59" si="15">CEILING(C58*1.1,10)</f>
        <v>13090</v>
      </c>
      <c r="H58" s="9">
        <f t="shared" ref="H58:H59" si="16">CEILING(C58*1.25,10)</f>
        <v>14880</v>
      </c>
      <c r="I58" s="9">
        <f t="shared" ref="I58:I59" si="17">CEILING(C58*1.35,10)</f>
        <v>16070</v>
      </c>
      <c r="J58" s="13"/>
    </row>
    <row r="59" spans="1:10" x14ac:dyDescent="0.2">
      <c r="A59" s="4" t="s">
        <v>30</v>
      </c>
      <c r="B59" s="4" t="s">
        <v>55</v>
      </c>
      <c r="C59" s="6">
        <v>17900</v>
      </c>
      <c r="D59" s="9">
        <f t="shared" si="12"/>
        <v>18350</v>
      </c>
      <c r="E59" s="9">
        <f t="shared" si="13"/>
        <v>18800</v>
      </c>
      <c r="F59" s="9">
        <f t="shared" si="14"/>
        <v>19250</v>
      </c>
      <c r="G59" s="9">
        <f t="shared" si="15"/>
        <v>19690</v>
      </c>
      <c r="H59" s="9">
        <f t="shared" si="16"/>
        <v>22380</v>
      </c>
      <c r="I59" s="9">
        <f t="shared" si="17"/>
        <v>24170</v>
      </c>
      <c r="J59" s="13"/>
    </row>
    <row r="60" spans="1:10" x14ac:dyDescent="0.2">
      <c r="A60" s="4" t="s">
        <v>16</v>
      </c>
      <c r="B60" s="26" t="s">
        <v>83</v>
      </c>
      <c r="C60" s="27"/>
      <c r="D60" s="27"/>
      <c r="E60" s="27"/>
      <c r="F60" s="27"/>
      <c r="G60" s="27"/>
      <c r="H60" s="27"/>
      <c r="I60" s="28"/>
    </row>
    <row r="61" spans="1:10" x14ac:dyDescent="0.2">
      <c r="A61" s="4" t="s">
        <v>69</v>
      </c>
      <c r="B61" s="26" t="s">
        <v>82</v>
      </c>
      <c r="C61" s="27"/>
      <c r="D61" s="27"/>
      <c r="E61" s="27"/>
      <c r="F61" s="27"/>
      <c r="G61" s="27"/>
      <c r="H61" s="27"/>
      <c r="I61" s="28"/>
    </row>
    <row r="62" spans="1:10" x14ac:dyDescent="0.2">
      <c r="A62" s="4" t="s">
        <v>17</v>
      </c>
      <c r="B62" s="16" t="s">
        <v>71</v>
      </c>
      <c r="C62" s="17"/>
      <c r="D62" s="17"/>
      <c r="E62" s="17"/>
      <c r="F62" s="17"/>
      <c r="G62" s="17"/>
      <c r="H62" s="17"/>
      <c r="I62" s="18"/>
    </row>
    <row r="63" spans="1:10" x14ac:dyDescent="0.2">
      <c r="A63" s="4" t="s">
        <v>18</v>
      </c>
      <c r="B63" s="16" t="s">
        <v>76</v>
      </c>
      <c r="C63" s="17"/>
      <c r="D63" s="17"/>
      <c r="E63" s="17"/>
      <c r="F63" s="17"/>
      <c r="G63" s="17"/>
      <c r="H63" s="17"/>
      <c r="I63" s="18"/>
    </row>
    <row r="64" spans="1:10" ht="46.25" customHeight="1" x14ac:dyDescent="0.2">
      <c r="A64" s="23" t="s">
        <v>66</v>
      </c>
      <c r="B64" s="24"/>
      <c r="C64" s="24"/>
      <c r="D64" s="24"/>
      <c r="E64" s="24"/>
      <c r="F64" s="24"/>
      <c r="G64" s="24"/>
      <c r="H64" s="24"/>
      <c r="I64" s="25"/>
    </row>
    <row r="65" spans="1:13" ht="40.5" customHeight="1" x14ac:dyDescent="0.2">
      <c r="A65" s="20"/>
      <c r="B65" s="21"/>
      <c r="C65" s="21"/>
      <c r="D65" s="21"/>
      <c r="E65" s="21"/>
      <c r="F65" s="21"/>
      <c r="G65" s="21"/>
      <c r="H65" s="21"/>
      <c r="I65" s="22"/>
    </row>
    <row r="66" spans="1:13" x14ac:dyDescent="0.2">
      <c r="A66" s="36" t="s">
        <v>32</v>
      </c>
      <c r="B66" s="37" t="s">
        <v>43</v>
      </c>
      <c r="C66" s="38" t="s">
        <v>97</v>
      </c>
      <c r="D66" s="39"/>
      <c r="E66" s="39"/>
      <c r="F66" s="39"/>
      <c r="G66" s="39"/>
      <c r="H66" s="39"/>
      <c r="I66" s="40"/>
    </row>
    <row r="67" spans="1:13" ht="16" x14ac:dyDescent="0.2">
      <c r="A67" s="36"/>
      <c r="B67" s="41"/>
      <c r="C67" s="42" t="s">
        <v>33</v>
      </c>
      <c r="D67" s="42" t="s">
        <v>41</v>
      </c>
      <c r="E67" s="42" t="s">
        <v>11</v>
      </c>
      <c r="F67" s="42" t="s">
        <v>12</v>
      </c>
      <c r="G67" s="42" t="s">
        <v>13</v>
      </c>
      <c r="H67" s="42" t="s">
        <v>14</v>
      </c>
      <c r="I67" s="42" t="s">
        <v>15</v>
      </c>
    </row>
    <row r="68" spans="1:13" x14ac:dyDescent="0.2">
      <c r="A68" s="4" t="s">
        <v>27</v>
      </c>
      <c r="B68" s="4" t="s">
        <v>56</v>
      </c>
      <c r="C68" s="6">
        <v>3300</v>
      </c>
      <c r="D68" s="9">
        <f t="shared" ref="D68:D69" si="18">CEILING(C68*1.025,10)</f>
        <v>3390</v>
      </c>
      <c r="E68" s="9">
        <f t="shared" ref="E68:E69" si="19">CEILING(C68*1.05,10)</f>
        <v>3470</v>
      </c>
      <c r="F68" s="9">
        <f t="shared" ref="F68:F69" si="20">CEILING(C68*1.075,10)</f>
        <v>3550</v>
      </c>
      <c r="G68" s="9">
        <f t="shared" ref="G68:G69" si="21">CEILING(C68*1.1,10)</f>
        <v>3630</v>
      </c>
      <c r="H68" s="9">
        <f t="shared" ref="H68:H69" si="22">CEILING(C68*1.25,10)</f>
        <v>4130</v>
      </c>
      <c r="I68" s="9">
        <f t="shared" ref="I68:I69" si="23">CEILING(C68*1.35,10)</f>
        <v>4460</v>
      </c>
      <c r="J68" s="13"/>
      <c r="K68" s="13"/>
      <c r="L68" s="13"/>
      <c r="M68" s="13"/>
    </row>
    <row r="69" spans="1:13" x14ac:dyDescent="0.2">
      <c r="A69" s="4" t="s">
        <v>28</v>
      </c>
      <c r="B69" s="4" t="s">
        <v>57</v>
      </c>
      <c r="C69" s="6">
        <v>4750</v>
      </c>
      <c r="D69" s="9">
        <f t="shared" si="18"/>
        <v>4870</v>
      </c>
      <c r="E69" s="9">
        <f t="shared" si="19"/>
        <v>4990</v>
      </c>
      <c r="F69" s="9">
        <f t="shared" si="20"/>
        <v>5110</v>
      </c>
      <c r="G69" s="9">
        <f t="shared" si="21"/>
        <v>5230</v>
      </c>
      <c r="H69" s="9">
        <f t="shared" si="22"/>
        <v>5940</v>
      </c>
      <c r="I69" s="9">
        <f t="shared" si="23"/>
        <v>6420</v>
      </c>
      <c r="J69" s="13"/>
    </row>
    <row r="70" spans="1:13" x14ac:dyDescent="0.2">
      <c r="A70" s="4" t="s">
        <v>42</v>
      </c>
      <c r="B70" s="16" t="s">
        <v>89</v>
      </c>
      <c r="C70" s="17"/>
      <c r="D70" s="17"/>
      <c r="E70" s="17"/>
      <c r="F70" s="17"/>
      <c r="G70" s="17"/>
      <c r="H70" s="17"/>
      <c r="I70" s="18"/>
    </row>
    <row r="71" spans="1:13" ht="45.75" customHeight="1" x14ac:dyDescent="0.2">
      <c r="A71" s="23" t="s">
        <v>67</v>
      </c>
      <c r="B71" s="24"/>
      <c r="C71" s="24"/>
      <c r="D71" s="24"/>
      <c r="E71" s="24"/>
      <c r="F71" s="24"/>
      <c r="G71" s="24"/>
      <c r="H71" s="24"/>
      <c r="I71" s="25"/>
    </row>
    <row r="72" spans="1:13" ht="120.75" customHeight="1" x14ac:dyDescent="0.2">
      <c r="A72" s="20"/>
      <c r="B72" s="21"/>
      <c r="C72" s="21"/>
      <c r="D72" s="21"/>
      <c r="E72" s="21"/>
      <c r="F72" s="21"/>
      <c r="G72" s="21"/>
      <c r="H72" s="21"/>
      <c r="I72" s="22"/>
    </row>
    <row r="73" spans="1:13" x14ac:dyDescent="0.2">
      <c r="A73" s="36" t="s">
        <v>32</v>
      </c>
      <c r="B73" s="37" t="s">
        <v>43</v>
      </c>
      <c r="C73" s="38" t="s">
        <v>97</v>
      </c>
      <c r="D73" s="39"/>
      <c r="E73" s="39"/>
      <c r="F73" s="39"/>
      <c r="G73" s="39"/>
      <c r="H73" s="39"/>
      <c r="I73" s="40"/>
    </row>
    <row r="74" spans="1:13" ht="16" x14ac:dyDescent="0.2">
      <c r="A74" s="36"/>
      <c r="B74" s="41"/>
      <c r="C74" s="42" t="s">
        <v>33</v>
      </c>
      <c r="D74" s="42" t="s">
        <v>41</v>
      </c>
      <c r="E74" s="42" t="s">
        <v>11</v>
      </c>
      <c r="F74" s="42" t="s">
        <v>12</v>
      </c>
      <c r="G74" s="42" t="s">
        <v>13</v>
      </c>
      <c r="H74" s="42" t="s">
        <v>14</v>
      </c>
      <c r="I74" s="42" t="s">
        <v>15</v>
      </c>
    </row>
    <row r="75" spans="1:13" x14ac:dyDescent="0.2">
      <c r="A75" s="4" t="s">
        <v>86</v>
      </c>
      <c r="B75" s="4" t="s">
        <v>61</v>
      </c>
      <c r="C75" s="6">
        <v>9300</v>
      </c>
      <c r="D75" s="9">
        <f t="shared" ref="D75:D77" si="24">CEILING(C75*1.025,10)</f>
        <v>9540</v>
      </c>
      <c r="E75" s="9">
        <f t="shared" ref="E75:E77" si="25">CEILING(C75*1.05,10)</f>
        <v>9770</v>
      </c>
      <c r="F75" s="9">
        <f t="shared" ref="F75:F77" si="26">CEILING(C75*1.075,10)</f>
        <v>10000</v>
      </c>
      <c r="G75" s="9">
        <f t="shared" ref="G75:G77" si="27">CEILING(C75*1.1,10)</f>
        <v>10230</v>
      </c>
      <c r="H75" s="9">
        <f t="shared" ref="H75:H77" si="28">CEILING(C75*1.25,10)</f>
        <v>11630</v>
      </c>
      <c r="I75" s="9">
        <f t="shared" ref="I75:I77" si="29">CEILING(C75*1.35,10)</f>
        <v>12560</v>
      </c>
      <c r="J75" s="13"/>
    </row>
    <row r="76" spans="1:13" x14ac:dyDescent="0.2">
      <c r="A76" s="4" t="s">
        <v>87</v>
      </c>
      <c r="B76" s="4" t="s">
        <v>49</v>
      </c>
      <c r="C76" s="6">
        <v>14100</v>
      </c>
      <c r="D76" s="9">
        <f t="shared" si="24"/>
        <v>14460</v>
      </c>
      <c r="E76" s="9">
        <f t="shared" si="25"/>
        <v>14810</v>
      </c>
      <c r="F76" s="9">
        <f t="shared" si="26"/>
        <v>15160</v>
      </c>
      <c r="G76" s="9">
        <f t="shared" si="27"/>
        <v>15510</v>
      </c>
      <c r="H76" s="9">
        <f t="shared" si="28"/>
        <v>17630</v>
      </c>
      <c r="I76" s="9">
        <f t="shared" si="29"/>
        <v>19040</v>
      </c>
      <c r="J76" s="13"/>
    </row>
    <row r="77" spans="1:13" x14ac:dyDescent="0.2">
      <c r="A77" s="4" t="s">
        <v>88</v>
      </c>
      <c r="B77" s="4" t="s">
        <v>58</v>
      </c>
      <c r="C77" s="6">
        <v>18900</v>
      </c>
      <c r="D77" s="9">
        <f t="shared" si="24"/>
        <v>19380</v>
      </c>
      <c r="E77" s="9">
        <f t="shared" si="25"/>
        <v>19850</v>
      </c>
      <c r="F77" s="9">
        <f t="shared" si="26"/>
        <v>20320</v>
      </c>
      <c r="G77" s="9">
        <f t="shared" si="27"/>
        <v>20790</v>
      </c>
      <c r="H77" s="9">
        <f t="shared" si="28"/>
        <v>23630</v>
      </c>
      <c r="I77" s="9">
        <f t="shared" si="29"/>
        <v>25520</v>
      </c>
      <c r="J77" s="13"/>
    </row>
    <row r="78" spans="1:13" x14ac:dyDescent="0.2">
      <c r="A78" s="4" t="s">
        <v>18</v>
      </c>
      <c r="B78" s="16" t="s">
        <v>84</v>
      </c>
      <c r="C78" s="17"/>
      <c r="D78" s="17"/>
      <c r="E78" s="17"/>
      <c r="F78" s="17"/>
      <c r="G78" s="17"/>
      <c r="H78" s="17"/>
      <c r="I78" s="18"/>
    </row>
    <row r="79" spans="1:13" x14ac:dyDescent="0.2">
      <c r="A79" s="4" t="s">
        <v>17</v>
      </c>
      <c r="B79" s="16" t="s">
        <v>71</v>
      </c>
      <c r="C79" s="17"/>
      <c r="D79" s="17"/>
      <c r="E79" s="17"/>
      <c r="F79" s="17"/>
      <c r="G79" s="17"/>
      <c r="H79" s="17"/>
      <c r="I79" s="18"/>
    </row>
    <row r="81" spans="1:1" x14ac:dyDescent="0.2">
      <c r="A81" t="s">
        <v>38</v>
      </c>
    </row>
  </sheetData>
  <mergeCells count="60">
    <mergeCell ref="A66:A67"/>
    <mergeCell ref="B66:B67"/>
    <mergeCell ref="C66:I66"/>
    <mergeCell ref="A73:A74"/>
    <mergeCell ref="B73:B74"/>
    <mergeCell ref="C73:I73"/>
    <mergeCell ref="A43:A44"/>
    <mergeCell ref="B43:B44"/>
    <mergeCell ref="C43:I43"/>
    <mergeCell ref="A56:A57"/>
    <mergeCell ref="B56:B57"/>
    <mergeCell ref="C56:I56"/>
    <mergeCell ref="A8:I8"/>
    <mergeCell ref="A40:I40"/>
    <mergeCell ref="A11:A12"/>
    <mergeCell ref="B11:B12"/>
    <mergeCell ref="C11:I11"/>
    <mergeCell ref="A22:A23"/>
    <mergeCell ref="B22:B23"/>
    <mergeCell ref="C22:I22"/>
    <mergeCell ref="A32:A33"/>
    <mergeCell ref="B32:B33"/>
    <mergeCell ref="C32:I32"/>
    <mergeCell ref="F3:H3"/>
    <mergeCell ref="F4:H4"/>
    <mergeCell ref="A7:I7"/>
    <mergeCell ref="B78:I78"/>
    <mergeCell ref="B70:I70"/>
    <mergeCell ref="A71:I71"/>
    <mergeCell ref="A72:I72"/>
    <mergeCell ref="B17:I17"/>
    <mergeCell ref="B18:I18"/>
    <mergeCell ref="B19:I19"/>
    <mergeCell ref="B26:I26"/>
    <mergeCell ref="B27:I27"/>
    <mergeCell ref="B28:I28"/>
    <mergeCell ref="B29:I29"/>
    <mergeCell ref="B38:I38"/>
    <mergeCell ref="B39:I39"/>
    <mergeCell ref="B50:I50"/>
    <mergeCell ref="B51:I51"/>
    <mergeCell ref="B53:I53"/>
    <mergeCell ref="A65:I65"/>
    <mergeCell ref="A64:I64"/>
    <mergeCell ref="A55:I55"/>
    <mergeCell ref="A54:I54"/>
    <mergeCell ref="B61:I61"/>
    <mergeCell ref="B79:I79"/>
    <mergeCell ref="A31:I31"/>
    <mergeCell ref="A30:I30"/>
    <mergeCell ref="A42:I42"/>
    <mergeCell ref="A41:I41"/>
    <mergeCell ref="A10:I10"/>
    <mergeCell ref="A9:I9"/>
    <mergeCell ref="A21:I21"/>
    <mergeCell ref="A20:I20"/>
    <mergeCell ref="B60:I60"/>
    <mergeCell ref="B62:I62"/>
    <mergeCell ref="B63:I63"/>
    <mergeCell ref="B52:I52"/>
  </mergeCells>
  <hyperlinks>
    <hyperlink ref="F4" r:id="rId1" display="http://www.aviovpk.ru/" xr:uid="{9DAE13F6-0828-6046-BE47-B3AF95508609}"/>
  </hyperlinks>
  <pageMargins left="0.43307086614173229" right="0.23622047244094491" top="0.23622047244094491" bottom="0.23622047244094491" header="0" footer="0"/>
  <pageSetup paperSize="9" scale="86" fitToHeight="0"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"/>
  <sheetViews>
    <sheetView workbookViewId="0">
      <selection activeCell="G74" sqref="G74:G75"/>
    </sheetView>
  </sheetViews>
  <sheetFormatPr baseColWidth="10" defaultColWidth="8.83203125" defaultRowHeight="15" x14ac:dyDescent="0.2"/>
  <cols>
    <col min="1" max="1" width="5.33203125" bestFit="1" customWidth="1"/>
    <col min="2" max="2" width="4.6640625" bestFit="1" customWidth="1"/>
    <col min="3" max="3" width="4.83203125" bestFit="1" customWidth="1"/>
    <col min="4" max="4" width="5.6640625" bestFit="1" customWidth="1"/>
    <col min="5" max="6" width="4.5" bestFit="1" customWidth="1"/>
    <col min="7" max="7" width="5.5" customWidth="1"/>
    <col min="8" max="8" width="30" customWidth="1"/>
  </cols>
  <sheetData>
    <row r="1" spans="1:8" x14ac:dyDescent="0.2">
      <c r="A1" t="s">
        <v>4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s="12" t="s">
        <v>39</v>
      </c>
    </row>
    <row r="2" spans="1:8" x14ac:dyDescent="0.2">
      <c r="B2" s="2"/>
      <c r="C2" s="2"/>
      <c r="D2" s="2"/>
      <c r="E2" s="2"/>
      <c r="F2" s="2"/>
      <c r="G2" s="2"/>
      <c r="H2" s="3" t="s">
        <v>40</v>
      </c>
    </row>
    <row r="3" spans="1:8" x14ac:dyDescent="0.2">
      <c r="B3" s="2"/>
      <c r="C3" s="2"/>
      <c r="D3" s="2"/>
      <c r="E3" s="2"/>
      <c r="F3" s="2"/>
      <c r="G3" s="3"/>
      <c r="H3" s="1" t="s">
        <v>3</v>
      </c>
    </row>
    <row r="4" spans="1:8" x14ac:dyDescent="0.2">
      <c r="B4" s="2"/>
      <c r="C4" s="2"/>
      <c r="D4" s="2"/>
      <c r="E4" s="2"/>
      <c r="F4" s="3"/>
      <c r="G4" s="1"/>
      <c r="H4" s="1" t="s">
        <v>2</v>
      </c>
    </row>
    <row r="5" spans="1:8" x14ac:dyDescent="0.2">
      <c r="B5" s="2"/>
      <c r="C5" s="2"/>
      <c r="D5" s="2"/>
      <c r="E5" s="3"/>
      <c r="F5" s="1"/>
      <c r="G5" s="1"/>
      <c r="H5" s="1" t="s">
        <v>26</v>
      </c>
    </row>
    <row r="6" spans="1:8" x14ac:dyDescent="0.2">
      <c r="B6" s="2"/>
      <c r="C6" s="2"/>
      <c r="D6" s="3"/>
      <c r="E6" s="1"/>
      <c r="F6" s="1"/>
      <c r="G6" s="1"/>
      <c r="H6" s="1" t="s">
        <v>1</v>
      </c>
    </row>
    <row r="7" spans="1:8" x14ac:dyDescent="0.2">
      <c r="B7" s="2"/>
      <c r="C7" s="3"/>
      <c r="D7" s="1"/>
      <c r="E7" s="1"/>
      <c r="F7" s="1"/>
      <c r="G7" s="1"/>
      <c r="H7" s="1" t="s">
        <v>0</v>
      </c>
    </row>
    <row r="8" spans="1:8" x14ac:dyDescent="0.2">
      <c r="B8" s="3"/>
      <c r="C8" s="1"/>
      <c r="D8" s="1"/>
      <c r="E8" s="1"/>
      <c r="F8" s="1"/>
      <c r="G8" s="1"/>
      <c r="H8" s="1" t="s">
        <v>10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Модели и цены</vt:lpstr>
      <vt:lpstr>Наименования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PakVA</dc:creator>
  <cp:lastModifiedBy>Microsoft Office User</cp:lastModifiedBy>
  <cp:lastPrinted>2021-08-23T06:23:15Z</cp:lastPrinted>
  <dcterms:created xsi:type="dcterms:W3CDTF">2021-04-06T07:24:42Z</dcterms:created>
  <dcterms:modified xsi:type="dcterms:W3CDTF">2022-03-30T08:12:12Z</dcterms:modified>
</cp:coreProperties>
</file>