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05" yWindow="-105" windowWidth="19425" windowHeight="10305"/>
  </bookViews>
  <sheets>
    <sheet name="ценовое предложение" sheetId="4" r:id="rId1"/>
  </sheets>
  <definedNames>
    <definedName name="_xlnm._FilterDatabase" localSheetId="0" hidden="1">'ценовое предложение'!$I$1:$I$8</definedName>
    <definedName name="_xlnm.Print_Titles" localSheetId="0">'ценовое предложение'!$1:$6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1" i="4" l="1"/>
  <c r="Q31" i="4"/>
  <c r="O31" i="4"/>
  <c r="M31" i="4"/>
  <c r="L31" i="4"/>
  <c r="K31" i="4"/>
  <c r="J31" i="4"/>
  <c r="S29" i="4"/>
  <c r="Q29" i="4"/>
  <c r="O29" i="4"/>
  <c r="M29" i="4"/>
  <c r="L29" i="4"/>
  <c r="K29" i="4"/>
  <c r="J29" i="4"/>
  <c r="S28" i="4"/>
  <c r="Q28" i="4"/>
  <c r="O28" i="4"/>
  <c r="M28" i="4"/>
  <c r="L28" i="4"/>
  <c r="K28" i="4"/>
  <c r="J28" i="4"/>
  <c r="S27" i="4"/>
  <c r="Q27" i="4"/>
  <c r="O27" i="4"/>
  <c r="M27" i="4"/>
  <c r="L27" i="4"/>
  <c r="K27" i="4"/>
  <c r="J27" i="4"/>
  <c r="S26" i="4"/>
  <c r="Q26" i="4"/>
  <c r="O26" i="4"/>
  <c r="M26" i="4"/>
  <c r="L26" i="4"/>
  <c r="K26" i="4"/>
  <c r="J26" i="4"/>
  <c r="S25" i="4"/>
  <c r="Q25" i="4"/>
  <c r="O25" i="4"/>
  <c r="M25" i="4"/>
  <c r="L25" i="4"/>
  <c r="K25" i="4"/>
  <c r="J25" i="4"/>
  <c r="S24" i="4"/>
  <c r="Q24" i="4"/>
  <c r="O24" i="4"/>
  <c r="M24" i="4"/>
  <c r="L24" i="4"/>
  <c r="K24" i="4"/>
  <c r="J24" i="4"/>
  <c r="S22" i="4"/>
  <c r="Q22" i="4"/>
  <c r="O22" i="4"/>
  <c r="M22" i="4"/>
  <c r="L22" i="4"/>
  <c r="K22" i="4"/>
  <c r="J22" i="4"/>
  <c r="S21" i="4"/>
  <c r="Q21" i="4"/>
  <c r="O21" i="4"/>
  <c r="M21" i="4"/>
  <c r="L21" i="4"/>
  <c r="K21" i="4"/>
  <c r="J21" i="4"/>
  <c r="S20" i="4"/>
  <c r="Q20" i="4"/>
  <c r="O20" i="4"/>
  <c r="M20" i="4"/>
  <c r="L20" i="4"/>
  <c r="K20" i="4"/>
  <c r="J20" i="4"/>
  <c r="S19" i="4"/>
  <c r="Q19" i="4"/>
  <c r="O19" i="4"/>
  <c r="M19" i="4"/>
  <c r="L19" i="4"/>
  <c r="K19" i="4"/>
  <c r="J19" i="4"/>
  <c r="S18" i="4"/>
  <c r="Q18" i="4"/>
  <c r="O18" i="4"/>
  <c r="M18" i="4"/>
  <c r="L18" i="4"/>
  <c r="K18" i="4"/>
  <c r="J18" i="4"/>
  <c r="S17" i="4"/>
  <c r="Q17" i="4"/>
  <c r="O17" i="4"/>
  <c r="M17" i="4"/>
  <c r="L17" i="4"/>
  <c r="K17" i="4"/>
  <c r="J17" i="4"/>
  <c r="S16" i="4"/>
  <c r="Q16" i="4"/>
  <c r="O16" i="4"/>
  <c r="M16" i="4"/>
  <c r="L16" i="4"/>
  <c r="K16" i="4"/>
  <c r="J16" i="4"/>
  <c r="S15" i="4"/>
  <c r="Q15" i="4"/>
  <c r="O15" i="4"/>
  <c r="M15" i="4"/>
  <c r="L15" i="4"/>
  <c r="K15" i="4"/>
  <c r="J15" i="4"/>
  <c r="S14" i="4"/>
  <c r="Q14" i="4"/>
  <c r="O14" i="4"/>
  <c r="M14" i="4"/>
  <c r="L14" i="4"/>
  <c r="K14" i="4"/>
  <c r="J14" i="4"/>
  <c r="S13" i="4"/>
  <c r="Q13" i="4"/>
  <c r="O13" i="4"/>
  <c r="M13" i="4"/>
  <c r="L13" i="4"/>
  <c r="K13" i="4"/>
  <c r="J13" i="4"/>
  <c r="S11" i="4"/>
  <c r="Q11" i="4"/>
  <c r="O11" i="4"/>
  <c r="M11" i="4"/>
  <c r="L11" i="4"/>
  <c r="K11" i="4"/>
  <c r="J11" i="4"/>
  <c r="S10" i="4"/>
  <c r="Q10" i="4"/>
  <c r="O10" i="4"/>
  <c r="M10" i="4"/>
  <c r="L10" i="4"/>
  <c r="K10" i="4"/>
  <c r="J10" i="4"/>
  <c r="S9" i="4"/>
  <c r="Q9" i="4"/>
  <c r="O9" i="4"/>
  <c r="M9" i="4"/>
  <c r="L9" i="4"/>
  <c r="K9" i="4"/>
  <c r="J9" i="4"/>
  <c r="S8" i="4"/>
  <c r="Q8" i="4"/>
  <c r="O8" i="4"/>
  <c r="M8" i="4"/>
  <c r="L8" i="4"/>
  <c r="K8" i="4"/>
  <c r="J8" i="4"/>
</calcChain>
</file>

<file path=xl/comments1.xml><?xml version="1.0" encoding="utf-8"?>
<comments xmlns="http://schemas.openxmlformats.org/spreadsheetml/2006/main">
  <authors>
    <author>PushkinV</author>
  </authors>
  <commentList>
    <comment ref="J2" authorId="0">
      <text>
        <r>
          <rPr>
            <b/>
            <sz val="9"/>
            <color indexed="81"/>
            <rFont val="Tahoma"/>
            <family val="2"/>
            <charset val="204"/>
          </rPr>
          <t>дополнительные инвестиции на продвижение бренда</t>
        </r>
      </text>
    </comment>
  </commentList>
</comments>
</file>

<file path=xl/sharedStrings.xml><?xml version="1.0" encoding="utf-8"?>
<sst xmlns="http://schemas.openxmlformats.org/spreadsheetml/2006/main" count="92" uniqueCount="51">
  <si>
    <t>№ п/п</t>
  </si>
  <si>
    <t>Кол-во в упаковке, шт.</t>
  </si>
  <si>
    <t>Для сетевых клиентов</t>
  </si>
  <si>
    <t>Единая цена для канала "ЛОКАЛЬНЫЕ СЕТИ"</t>
  </si>
  <si>
    <t>Единая цена для канала "ФЕДЕРАЛЬНЫЕ СЕТИ"</t>
  </si>
  <si>
    <t>Для не сетевых клиентов</t>
  </si>
  <si>
    <t>Для федеральных клиентов</t>
  </si>
  <si>
    <t>Полное наименование скю</t>
  </si>
  <si>
    <t>Для интернет</t>
  </si>
  <si>
    <t>Единая цена для канала "ИНТЕРНЕТ"</t>
  </si>
  <si>
    <t>Цена дистрибь
ютору со склада в Москве</t>
  </si>
  <si>
    <t>Штрих
код товара</t>
  </si>
  <si>
    <t>Штрих
код упаковки</t>
  </si>
  <si>
    <t>Рекомендованная полочная цена
Наценка магазина</t>
  </si>
  <si>
    <t>Общий срок годности, дни</t>
  </si>
  <si>
    <t>Единая цена для канала «РОЗНИЦА»</t>
  </si>
  <si>
    <t>Прямая наценка дистрибьютора %</t>
  </si>
  <si>
    <t>Инвестиции
дистрибьютор в продвижение для покупателя руб с 1 банки *</t>
  </si>
  <si>
    <t xml:space="preserve"> * формируется у дистрибьютора по клиентам с ценой для канала "розница, сети"</t>
  </si>
  <si>
    <t>Фото
товара</t>
  </si>
  <si>
    <t>Наименование товара</t>
  </si>
  <si>
    <t>Единая цена для канала "ОПТОВЫЙ" от 100 коробок</t>
  </si>
  <si>
    <t>Единая цена для канала "ОПТОВЫЙ" до 100 коробок</t>
  </si>
  <si>
    <t>Ценовое предложение с 01.11.2022</t>
  </si>
  <si>
    <t>Чай Magik of Tea №36 и №95 черный байховый гранулированный высший сорт</t>
  </si>
  <si>
    <t>090 230 00 09</t>
  </si>
  <si>
    <t>Чай Magik of Tea №36 черный байховый гранулированный высший сорт 40г (х180)</t>
  </si>
  <si>
    <t>Чай Magik of Tea Северный Индийский черный байховый гранулированный высший сорт 40г (х180)</t>
  </si>
  <si>
    <t>Чай Magik of Tea №36 черный байховый гранулированный высший сорт 25 пак (х48)</t>
  </si>
  <si>
    <t>090 210 00 01</t>
  </si>
  <si>
    <t>Чай Magik of Tea №95 зеленый гранулированный высший сорт 25 пак (х48)</t>
  </si>
  <si>
    <t>Чай MALU черный / зеленый / листовой / гранулированный высший сорт</t>
  </si>
  <si>
    <t>Чай MALU CHINA зеленый листовой 25 пак (х48)</t>
  </si>
  <si>
    <t>Чай MALU ENGLAND черный гранулированный с бергамотом 25 пак (х48)</t>
  </si>
  <si>
    <t>Чай MALU INDIA черный гранулированный 25 пак (х48)</t>
  </si>
  <si>
    <t>Чай MALU KENYA черный гранулированный 25 пак (х48)</t>
  </si>
  <si>
    <t>Чай MALU CHINA зеленый листовой 150г (х40)</t>
  </si>
  <si>
    <t>Чай MALU INDIA черный гранулированный 200г (х40)</t>
  </si>
  <si>
    <t>Чай MALU ENGLAND черный гранулированный с бергамотом 200г (х40)</t>
  </si>
  <si>
    <t>Чай MALU SRILANKA черный цейлонский листовой 150г (х40)</t>
  </si>
  <si>
    <t>Чай MALU KENYA черный гранулированный 200г (х40)</t>
  </si>
  <si>
    <t>Чай MALU Каркаде лепестки цветов суданской розы Hibiscus 100г (х40)</t>
  </si>
  <si>
    <t>Чай TEAGARDEN черный / зеленый / листовой / гранулированный высший сорт</t>
  </si>
  <si>
    <t>Чай TEAGARDEN Золото Кении черный гранулированный 25 пак (х48)</t>
  </si>
  <si>
    <t>Чай TEAGARDEN Корона Индии черный гранулированный 25 пак (х48)</t>
  </si>
  <si>
    <t>Чай TEAGARDEN Корона Индии черный гранулированный 200г (х40)</t>
  </si>
  <si>
    <t>Чай TEAGARDEN Бриллиант Шри-Ланки черный цейлонский листовой 150г (х40)</t>
  </si>
  <si>
    <t>Чай TEAGARDEN Бриз Цейлона черный цейлонский листовой 150г (х40)</t>
  </si>
  <si>
    <t>Чай TEAGARDEN Золото Кении черный гранулированный 200г (х40)</t>
  </si>
  <si>
    <t>Чай АРАФАТ листовой высший сорт</t>
  </si>
  <si>
    <t>Чай АРАФАТ молочный листовой + подарок 150г (х12)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</si>
</sst>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0"/>
      <name val="Arial Cyr"/>
      <charset val="204"/>
    </font>
    <font>
      <b/>
      <sz val="12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7" fillId="0" borderId="0"/>
    <xf numFmtId="0" fontId="4" fillId="0" borderId="0"/>
  </cellStyleXfs>
  <cellXfs count="52">
    <xf numFmtId="0" fontId="0" fillId="0" borderId="0" xfId="0"/>
    <xf numFmtId="0" fontId="5" fillId="0" borderId="0" xfId="0" applyFont="1" applyAlignment="1">
      <alignment vertical="top"/>
    </xf>
    <xf numFmtId="164" fontId="8" fillId="0" borderId="0" xfId="0" applyNumberFormat="1" applyFont="1" applyAlignment="1">
      <alignment vertical="top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Font="1" applyAlignment="1">
      <alignment vertical="top"/>
    </xf>
    <xf numFmtId="2" fontId="0" fillId="0" borderId="0" xfId="0" applyNumberFormat="1" applyAlignment="1">
      <alignment vertical="top"/>
    </xf>
    <xf numFmtId="10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1" fontId="1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/>
    </xf>
    <xf numFmtId="164" fontId="1" fillId="0" borderId="1" xfId="0" applyNumberFormat="1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4" fontId="1" fillId="0" borderId="1" xfId="0" applyNumberFormat="1" applyFont="1" applyBorder="1" applyAlignment="1">
      <alignment vertical="top"/>
    </xf>
    <xf numFmtId="10" fontId="1" fillId="0" borderId="1" xfId="0" applyNumberFormat="1" applyFont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4" fontId="1" fillId="2" borderId="1" xfId="0" applyNumberFormat="1" applyFont="1" applyFill="1" applyBorder="1" applyAlignment="1">
      <alignment vertical="top"/>
    </xf>
    <xf numFmtId="164" fontId="0" fillId="0" borderId="0" xfId="0" applyNumberFormat="1" applyFont="1" applyAlignment="1">
      <alignment vertical="top"/>
    </xf>
    <xf numFmtId="4" fontId="10" fillId="2" borderId="1" xfId="0" applyNumberFormat="1" applyFont="1" applyFill="1" applyBorder="1" applyAlignment="1">
      <alignment vertical="top"/>
    </xf>
    <xf numFmtId="0" fontId="11" fillId="0" borderId="0" xfId="0" applyFont="1" applyAlignment="1">
      <alignment vertical="top"/>
    </xf>
    <xf numFmtId="0" fontId="11" fillId="2" borderId="0" xfId="0" applyFont="1" applyFill="1" applyAlignment="1">
      <alignment vertical="top"/>
    </xf>
    <xf numFmtId="164" fontId="0" fillId="0" borderId="0" xfId="0" applyNumberFormat="1" applyAlignment="1">
      <alignment vertical="top"/>
    </xf>
    <xf numFmtId="0" fontId="1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vertical="center"/>
    </xf>
    <xf numFmtId="0" fontId="0" fillId="0" borderId="1" xfId="0" applyBorder="1" applyAlignment="1">
      <alignment vertical="top"/>
    </xf>
    <xf numFmtId="1" fontId="6" fillId="0" borderId="2" xfId="0" applyNumberFormat="1" applyFont="1" applyBorder="1" applyAlignment="1">
      <alignment horizontal="center" vertical="top" wrapText="1"/>
    </xf>
    <xf numFmtId="1" fontId="6" fillId="0" borderId="5" xfId="0" applyNumberFormat="1" applyFont="1" applyBorder="1" applyAlignment="1">
      <alignment horizontal="center" vertical="top" wrapText="1"/>
    </xf>
    <xf numFmtId="1" fontId="6" fillId="0" borderId="6" xfId="0" applyNumberFormat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top" wrapText="1"/>
    </xf>
    <xf numFmtId="1" fontId="1" fillId="0" borderId="3" xfId="0" applyNumberFormat="1" applyFont="1" applyBorder="1" applyAlignment="1">
      <alignment horizontal="center" vertical="top" wrapText="1"/>
    </xf>
    <xf numFmtId="1" fontId="1" fillId="0" borderId="4" xfId="0" applyNumberFormat="1" applyFont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top" wrapText="1"/>
    </xf>
    <xf numFmtId="10" fontId="1" fillId="0" borderId="2" xfId="0" applyNumberFormat="1" applyFont="1" applyBorder="1" applyAlignment="1">
      <alignment horizontal="center" vertical="top" wrapText="1"/>
    </xf>
    <xf numFmtId="10" fontId="1" fillId="0" borderId="5" xfId="0" applyNumberFormat="1" applyFont="1" applyBorder="1" applyAlignment="1">
      <alignment horizontal="center" vertical="top" wrapText="1"/>
    </xf>
    <xf numFmtId="10" fontId="1" fillId="0" borderId="6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0" fillId="2" borderId="2" xfId="0" applyFont="1" applyFill="1" applyBorder="1" applyAlignment="1">
      <alignment horizontal="center" vertical="top" wrapText="1"/>
    </xf>
    <xf numFmtId="0" fontId="10" fillId="2" borderId="5" xfId="0" applyFont="1" applyFill="1" applyBorder="1" applyAlignment="1">
      <alignment horizontal="center" vertical="top" wrapText="1"/>
    </xf>
    <xf numFmtId="0" fontId="10" fillId="2" borderId="6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164" fontId="1" fillId="0" borderId="2" xfId="0" applyNumberFormat="1" applyFont="1" applyBorder="1" applyAlignment="1">
      <alignment horizontal="center" vertical="top" wrapText="1"/>
    </xf>
    <xf numFmtId="164" fontId="1" fillId="0" borderId="5" xfId="0" applyNumberFormat="1" applyFont="1" applyBorder="1" applyAlignment="1">
      <alignment horizontal="center" vertical="top" wrapText="1"/>
    </xf>
    <xf numFmtId="164" fontId="1" fillId="0" borderId="6" xfId="0" applyNumberFormat="1" applyFont="1" applyBorder="1" applyAlignment="1">
      <alignment horizontal="center" vertical="top" wrapText="1"/>
    </xf>
  </cellXfs>
  <cellStyles count="4">
    <cellStyle name="0,0_x000d__x000a_NA_x000d__x000a_" xfId="3"/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emf"/><Relationship Id="rId2" Type="http://schemas.openxmlformats.org/officeDocument/2006/relationships/image" Target="../media/image4.png"/><Relationship Id="rId16" Type="http://schemas.openxmlformats.org/officeDocument/2006/relationships/image" Target="../media/image18.emf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emf"/><Relationship Id="rId10" Type="http://schemas.openxmlformats.org/officeDocument/2006/relationships/image" Target="../media/image12.jpeg"/><Relationship Id="rId4" Type="http://schemas.openxmlformats.org/officeDocument/2006/relationships/image" Target="../media/image6.png"/><Relationship Id="rId9" Type="http://schemas.openxmlformats.org/officeDocument/2006/relationships/image" Target="../media/image11.jpeg"/><Relationship Id="rId14" Type="http://schemas.openxmlformats.org/officeDocument/2006/relationships/image" Target="../media/image16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139700</xdr:colOff>
      <xdr:row>7</xdr:row>
      <xdr:rowOff>82550</xdr:rowOff>
    </xdr:from>
    <xdr:to>
      <xdr:col>3</xdr:col>
      <xdr:colOff>958850</xdr:colOff>
      <xdr:row>7</xdr:row>
      <xdr:rowOff>774700</xdr:rowOff>
    </xdr:to>
    <xdr:pic>
      <xdr:nvPicPr>
        <xdr:cNvPr id="24" name="Рисунок 9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606550"/>
          <a:ext cx="819150" cy="69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127000</xdr:colOff>
      <xdr:row>8</xdr:row>
      <xdr:rowOff>57150</xdr:rowOff>
    </xdr:from>
    <xdr:to>
      <xdr:col>3</xdr:col>
      <xdr:colOff>946150</xdr:colOff>
      <xdr:row>8</xdr:row>
      <xdr:rowOff>812800</xdr:rowOff>
    </xdr:to>
    <xdr:pic>
      <xdr:nvPicPr>
        <xdr:cNvPr id="25" name="Рисунок 8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3300" y="2457450"/>
          <a:ext cx="819150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9</xdr:row>
          <xdr:rowOff>200025</xdr:rowOff>
        </xdr:from>
        <xdr:to>
          <xdr:col>3</xdr:col>
          <xdr:colOff>1038225</xdr:colOff>
          <xdr:row>9</xdr:row>
          <xdr:rowOff>638175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10</xdr:row>
          <xdr:rowOff>200025</xdr:rowOff>
        </xdr:from>
        <xdr:to>
          <xdr:col>3</xdr:col>
          <xdr:colOff>1038225</xdr:colOff>
          <xdr:row>10</xdr:row>
          <xdr:rowOff>638175</xdr:rowOff>
        </xdr:to>
        <xdr:sp macro="" textlink="">
          <xdr:nvSpPr>
            <xdr:cNvPr id="4102" name="Object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274864</xdr:colOff>
      <xdr:row>16</xdr:row>
      <xdr:rowOff>57150</xdr:rowOff>
    </xdr:from>
    <xdr:to>
      <xdr:col>3</xdr:col>
      <xdr:colOff>789214</xdr:colOff>
      <xdr:row>16</xdr:row>
      <xdr:rowOff>831850</xdr:rowOff>
    </xdr:to>
    <xdr:pic>
      <xdr:nvPicPr>
        <xdr:cNvPr id="26" name="Рисунок 6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793" y="13945507"/>
          <a:ext cx="51435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217714</xdr:colOff>
      <xdr:row>18</xdr:row>
      <xdr:rowOff>12700</xdr:rowOff>
    </xdr:from>
    <xdr:to>
      <xdr:col>3</xdr:col>
      <xdr:colOff>808264</xdr:colOff>
      <xdr:row>18</xdr:row>
      <xdr:rowOff>850900</xdr:rowOff>
    </xdr:to>
    <xdr:pic>
      <xdr:nvPicPr>
        <xdr:cNvPr id="27" name="Рисунок 10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643" y="15660914"/>
          <a:ext cx="5905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272144</xdr:colOff>
      <xdr:row>17</xdr:row>
      <xdr:rowOff>53521</xdr:rowOff>
    </xdr:from>
    <xdr:to>
      <xdr:col>3</xdr:col>
      <xdr:colOff>773794</xdr:colOff>
      <xdr:row>17</xdr:row>
      <xdr:rowOff>815521</xdr:rowOff>
    </xdr:to>
    <xdr:pic>
      <xdr:nvPicPr>
        <xdr:cNvPr id="28" name="Рисунок 16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2073" y="14821807"/>
          <a:ext cx="501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217715</xdr:colOff>
      <xdr:row>20</xdr:row>
      <xdr:rowOff>22678</xdr:rowOff>
    </xdr:from>
    <xdr:to>
      <xdr:col>3</xdr:col>
      <xdr:colOff>814615</xdr:colOff>
      <xdr:row>20</xdr:row>
      <xdr:rowOff>829128</xdr:rowOff>
    </xdr:to>
    <xdr:pic>
      <xdr:nvPicPr>
        <xdr:cNvPr id="29" name="Рисунок 11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644" y="17430749"/>
          <a:ext cx="596900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263071</xdr:colOff>
      <xdr:row>19</xdr:row>
      <xdr:rowOff>63500</xdr:rowOff>
    </xdr:from>
    <xdr:to>
      <xdr:col>3</xdr:col>
      <xdr:colOff>777421</xdr:colOff>
      <xdr:row>19</xdr:row>
      <xdr:rowOff>825500</xdr:rowOff>
    </xdr:to>
    <xdr:pic>
      <xdr:nvPicPr>
        <xdr:cNvPr id="30" name="Рисунок 2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0" y="16591643"/>
          <a:ext cx="514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281214</xdr:colOff>
      <xdr:row>21</xdr:row>
      <xdr:rowOff>50800</xdr:rowOff>
    </xdr:from>
    <xdr:to>
      <xdr:col>3</xdr:col>
      <xdr:colOff>782864</xdr:colOff>
      <xdr:row>21</xdr:row>
      <xdr:rowOff>825500</xdr:rowOff>
    </xdr:to>
    <xdr:pic>
      <xdr:nvPicPr>
        <xdr:cNvPr id="31" name="Рисунок 15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1143" y="18338800"/>
          <a:ext cx="50165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50800</xdr:colOff>
      <xdr:row>12</xdr:row>
      <xdr:rowOff>120650</xdr:rowOff>
    </xdr:from>
    <xdr:to>
      <xdr:col>3</xdr:col>
      <xdr:colOff>1054100</xdr:colOff>
      <xdr:row>12</xdr:row>
      <xdr:rowOff>685800</xdr:rowOff>
    </xdr:to>
    <xdr:pic>
      <xdr:nvPicPr>
        <xdr:cNvPr id="4096" name="Рисунок 5">
          <a:extLst>
            <a:ext uri="{FF2B5EF4-FFF2-40B4-BE49-F238E27FC236}">
              <a16:creationId xmlns:a16="http://schemas.microsoft.com/office/drawing/2014/main" xmlns="" id="{00000000-0008-0000-0000-00000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100" y="5334000"/>
          <a:ext cx="10033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12700</xdr:colOff>
      <xdr:row>13</xdr:row>
      <xdr:rowOff>158750</xdr:rowOff>
    </xdr:from>
    <xdr:to>
      <xdr:col>3</xdr:col>
      <xdr:colOff>1047750</xdr:colOff>
      <xdr:row>13</xdr:row>
      <xdr:rowOff>615950</xdr:rowOff>
    </xdr:to>
    <xdr:pic>
      <xdr:nvPicPr>
        <xdr:cNvPr id="4097" name="Рисунок 19">
          <a:extLst>
            <a:ext uri="{FF2B5EF4-FFF2-40B4-BE49-F238E27FC236}">
              <a16:creationId xmlns:a16="http://schemas.microsoft.com/office/drawing/2014/main" xmlns="" id="{00000000-0008-0000-00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6248400"/>
          <a:ext cx="1035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14</xdr:row>
      <xdr:rowOff>114300</xdr:rowOff>
    </xdr:from>
    <xdr:to>
      <xdr:col>3</xdr:col>
      <xdr:colOff>1054100</xdr:colOff>
      <xdr:row>14</xdr:row>
      <xdr:rowOff>704850</xdr:rowOff>
    </xdr:to>
    <xdr:pic>
      <xdr:nvPicPr>
        <xdr:cNvPr id="4098" name="Рисунок 1">
          <a:extLst>
            <a:ext uri="{FF2B5EF4-FFF2-40B4-BE49-F238E27FC236}">
              <a16:creationId xmlns:a16="http://schemas.microsoft.com/office/drawing/2014/main" xmlns="" id="{00000000-0008-0000-00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350" y="7080250"/>
          <a:ext cx="10350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15</xdr:row>
      <xdr:rowOff>120650</xdr:rowOff>
    </xdr:from>
    <xdr:to>
      <xdr:col>3</xdr:col>
      <xdr:colOff>1047750</xdr:colOff>
      <xdr:row>15</xdr:row>
      <xdr:rowOff>698500</xdr:rowOff>
    </xdr:to>
    <xdr:pic>
      <xdr:nvPicPr>
        <xdr:cNvPr id="4103" name="Рисунок 7">
          <a:extLst>
            <a:ext uri="{FF2B5EF4-FFF2-40B4-BE49-F238E27FC236}">
              <a16:creationId xmlns:a16="http://schemas.microsoft.com/office/drawing/2014/main" xmlns="" id="{00000000-0008-0000-0000-00000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7962900"/>
          <a:ext cx="10223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45357</xdr:colOff>
      <xdr:row>23</xdr:row>
      <xdr:rowOff>290286</xdr:rowOff>
    </xdr:from>
    <xdr:to>
      <xdr:col>3</xdr:col>
      <xdr:colOff>1054899</xdr:colOff>
      <xdr:row>23</xdr:row>
      <xdr:rowOff>898071</xdr:rowOff>
    </xdr:to>
    <xdr:pic>
      <xdr:nvPicPr>
        <xdr:cNvPr id="4104" name="Рисунок 4103">
          <a:extLst>
            <a:ext uri="{FF2B5EF4-FFF2-40B4-BE49-F238E27FC236}">
              <a16:creationId xmlns:a16="http://schemas.microsoft.com/office/drawing/2014/main" xmlns="" id="{00000000-0008-0000-00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1657" y="14450786"/>
          <a:ext cx="1009542" cy="6077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36286</xdr:colOff>
      <xdr:row>24</xdr:row>
      <xdr:rowOff>235857</xdr:rowOff>
    </xdr:from>
    <xdr:to>
      <xdr:col>3</xdr:col>
      <xdr:colOff>1052285</xdr:colOff>
      <xdr:row>24</xdr:row>
      <xdr:rowOff>847530</xdr:rowOff>
    </xdr:to>
    <xdr:pic>
      <xdr:nvPicPr>
        <xdr:cNvPr id="4105" name="Рисунок 4104">
          <a:extLst>
            <a:ext uri="{FF2B5EF4-FFF2-40B4-BE49-F238E27FC236}">
              <a16:creationId xmlns:a16="http://schemas.microsoft.com/office/drawing/2014/main" xmlns="" id="{00000000-0008-0000-0000-00000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2586" y="15602857"/>
          <a:ext cx="1015999" cy="611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90715</xdr:colOff>
      <xdr:row>28</xdr:row>
      <xdr:rowOff>72571</xdr:rowOff>
    </xdr:from>
    <xdr:to>
      <xdr:col>3</xdr:col>
      <xdr:colOff>1006929</xdr:colOff>
      <xdr:row>28</xdr:row>
      <xdr:rowOff>1138374</xdr:rowOff>
    </xdr:to>
    <xdr:pic>
      <xdr:nvPicPr>
        <xdr:cNvPr id="4106" name="Рисунок 4105">
          <a:extLst>
            <a:ext uri="{FF2B5EF4-FFF2-40B4-BE49-F238E27FC236}">
              <a16:creationId xmlns:a16="http://schemas.microsoft.com/office/drawing/2014/main" xmlns="" id="{00000000-0008-0000-0000-00000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7015" y="20265571"/>
          <a:ext cx="916214" cy="10658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99787</xdr:colOff>
      <xdr:row>26</xdr:row>
      <xdr:rowOff>27216</xdr:rowOff>
    </xdr:from>
    <xdr:to>
      <xdr:col>3</xdr:col>
      <xdr:colOff>988787</xdr:colOff>
      <xdr:row>26</xdr:row>
      <xdr:rowOff>1192894</xdr:rowOff>
    </xdr:to>
    <xdr:pic>
      <xdr:nvPicPr>
        <xdr:cNvPr id="4107" name="Рисунок 4106">
          <a:extLst>
            <a:ext uri="{FF2B5EF4-FFF2-40B4-BE49-F238E27FC236}">
              <a16:creationId xmlns:a16="http://schemas.microsoft.com/office/drawing/2014/main" xmlns="" id="{00000000-0008-0000-0000-00000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6087" y="17807216"/>
          <a:ext cx="889000" cy="11656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117929</xdr:colOff>
      <xdr:row>27</xdr:row>
      <xdr:rowOff>36286</xdr:rowOff>
    </xdr:from>
    <xdr:to>
      <xdr:col>3</xdr:col>
      <xdr:colOff>988786</xdr:colOff>
      <xdr:row>27</xdr:row>
      <xdr:rowOff>1178175</xdr:rowOff>
    </xdr:to>
    <xdr:pic>
      <xdr:nvPicPr>
        <xdr:cNvPr id="4108" name="Рисунок 4107">
          <a:extLst>
            <a:ext uri="{FF2B5EF4-FFF2-40B4-BE49-F238E27FC236}">
              <a16:creationId xmlns:a16="http://schemas.microsoft.com/office/drawing/2014/main" xmlns="" id="{00000000-0008-0000-0000-00000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4229" y="19022786"/>
          <a:ext cx="870857" cy="11418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99784</xdr:colOff>
      <xdr:row>25</xdr:row>
      <xdr:rowOff>18143</xdr:rowOff>
    </xdr:from>
    <xdr:to>
      <xdr:col>3</xdr:col>
      <xdr:colOff>1006928</xdr:colOff>
      <xdr:row>25</xdr:row>
      <xdr:rowOff>1188357</xdr:rowOff>
    </xdr:to>
    <xdr:pic>
      <xdr:nvPicPr>
        <xdr:cNvPr id="6" name="Picture 377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9713" y="21780500"/>
          <a:ext cx="907144" cy="1170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T33"/>
  <sheetViews>
    <sheetView tabSelected="1" zoomScale="70" zoomScaleNormal="70" workbookViewId="0">
      <pane xSplit="6" ySplit="6" topLeftCell="G7" activePane="bottomRight" state="frozen"/>
      <selection pane="topRight" activeCell="E1" sqref="E1"/>
      <selection pane="bottomLeft" activeCell="A7" sqref="A7"/>
      <selection pane="bottomRight"/>
    </sheetView>
  </sheetViews>
  <sheetFormatPr defaultColWidth="8.7109375" defaultRowHeight="15" x14ac:dyDescent="0.25"/>
  <cols>
    <col min="1" max="1" width="3.42578125" style="4" customWidth="1"/>
    <col min="2" max="3" width="13.5703125" style="20" customWidth="1"/>
    <col min="4" max="4" width="15.28515625" style="20" customWidth="1"/>
    <col min="5" max="5" width="29.28515625" style="6" customWidth="1"/>
    <col min="6" max="6" width="14.5703125" style="4" customWidth="1"/>
    <col min="7" max="7" width="5.28515625" style="5" customWidth="1"/>
    <col min="8" max="8" width="7.28515625" style="5" customWidth="1"/>
    <col min="9" max="9" width="9.5703125" style="22" customWidth="1"/>
    <col min="10" max="10" width="14.5703125" style="7" customWidth="1"/>
    <col min="11" max="11" width="8.5703125" style="8" customWidth="1"/>
    <col min="12" max="13" width="10.5703125" style="9" customWidth="1"/>
    <col min="14" max="15" width="11.5703125" style="9" customWidth="1"/>
    <col min="16" max="16" width="13.140625" style="9" customWidth="1"/>
    <col min="17" max="20" width="11.5703125" style="9" customWidth="1"/>
    <col min="21" max="16384" width="8.7109375" style="4"/>
  </cols>
  <sheetData>
    <row r="1" spans="1:20" ht="15.75" x14ac:dyDescent="0.25">
      <c r="A1" s="1" t="s">
        <v>23</v>
      </c>
      <c r="B1" s="2"/>
      <c r="C1" s="2"/>
      <c r="D1" s="2"/>
      <c r="E1" s="3"/>
      <c r="F1" s="24"/>
      <c r="I1" s="23"/>
      <c r="P1" s="8"/>
    </row>
    <row r="2" spans="1:20" ht="18" customHeight="1" x14ac:dyDescent="0.25">
      <c r="A2" s="40" t="s">
        <v>0</v>
      </c>
      <c r="B2" s="49" t="s">
        <v>11</v>
      </c>
      <c r="C2" s="49" t="s">
        <v>12</v>
      </c>
      <c r="D2" s="49" t="s">
        <v>19</v>
      </c>
      <c r="E2" s="40" t="s">
        <v>20</v>
      </c>
      <c r="F2" s="40" t="s">
        <v>7</v>
      </c>
      <c r="G2" s="40" t="s">
        <v>1</v>
      </c>
      <c r="H2" s="46" t="s">
        <v>14</v>
      </c>
      <c r="I2" s="43" t="s">
        <v>10</v>
      </c>
      <c r="J2" s="46" t="s">
        <v>17</v>
      </c>
      <c r="K2" s="37" t="s">
        <v>16</v>
      </c>
      <c r="L2" s="30" t="s">
        <v>21</v>
      </c>
      <c r="M2" s="30" t="s">
        <v>22</v>
      </c>
      <c r="N2" s="34" t="s">
        <v>5</v>
      </c>
      <c r="O2" s="35"/>
      <c r="P2" s="36" t="s">
        <v>2</v>
      </c>
      <c r="Q2" s="36"/>
      <c r="R2" s="36" t="s">
        <v>6</v>
      </c>
      <c r="S2" s="36"/>
      <c r="T2" s="10" t="s">
        <v>8</v>
      </c>
    </row>
    <row r="3" spans="1:20" ht="18" customHeight="1" x14ac:dyDescent="0.25">
      <c r="A3" s="41"/>
      <c r="B3" s="50"/>
      <c r="C3" s="50"/>
      <c r="D3" s="50"/>
      <c r="E3" s="41"/>
      <c r="F3" s="41"/>
      <c r="G3" s="41"/>
      <c r="H3" s="47"/>
      <c r="I3" s="44"/>
      <c r="J3" s="47">
        <v>0.05</v>
      </c>
      <c r="K3" s="38"/>
      <c r="L3" s="31"/>
      <c r="M3" s="31"/>
      <c r="N3" s="30" t="s">
        <v>15</v>
      </c>
      <c r="O3" s="30" t="s">
        <v>13</v>
      </c>
      <c r="P3" s="33" t="s">
        <v>3</v>
      </c>
      <c r="Q3" s="30" t="s">
        <v>13</v>
      </c>
      <c r="R3" s="33" t="s">
        <v>4</v>
      </c>
      <c r="S3" s="30" t="s">
        <v>13</v>
      </c>
      <c r="T3" s="33" t="s">
        <v>9</v>
      </c>
    </row>
    <row r="4" spans="1:20" ht="18" customHeight="1" x14ac:dyDescent="0.25">
      <c r="A4" s="41"/>
      <c r="B4" s="50"/>
      <c r="C4" s="50"/>
      <c r="D4" s="50"/>
      <c r="E4" s="41"/>
      <c r="F4" s="41"/>
      <c r="G4" s="41"/>
      <c r="H4" s="47"/>
      <c r="I4" s="44"/>
      <c r="J4" s="47"/>
      <c r="K4" s="38"/>
      <c r="L4" s="31"/>
      <c r="M4" s="31"/>
      <c r="N4" s="31"/>
      <c r="O4" s="31"/>
      <c r="P4" s="33"/>
      <c r="Q4" s="31"/>
      <c r="R4" s="33"/>
      <c r="S4" s="31"/>
      <c r="T4" s="33"/>
    </row>
    <row r="5" spans="1:20" ht="18" customHeight="1" x14ac:dyDescent="0.25">
      <c r="A5" s="41"/>
      <c r="B5" s="50"/>
      <c r="C5" s="50"/>
      <c r="D5" s="50"/>
      <c r="E5" s="41"/>
      <c r="F5" s="41"/>
      <c r="G5" s="41"/>
      <c r="H5" s="47"/>
      <c r="I5" s="44"/>
      <c r="J5" s="47"/>
      <c r="K5" s="38"/>
      <c r="L5" s="31"/>
      <c r="M5" s="31"/>
      <c r="N5" s="31"/>
      <c r="O5" s="31"/>
      <c r="P5" s="33"/>
      <c r="Q5" s="31"/>
      <c r="R5" s="33"/>
      <c r="S5" s="31"/>
      <c r="T5" s="33"/>
    </row>
    <row r="6" spans="1:20" ht="18" customHeight="1" x14ac:dyDescent="0.25">
      <c r="A6" s="42"/>
      <c r="B6" s="51"/>
      <c r="C6" s="51"/>
      <c r="D6" s="51"/>
      <c r="E6" s="42"/>
      <c r="F6" s="42"/>
      <c r="G6" s="42"/>
      <c r="H6" s="48"/>
      <c r="I6" s="45"/>
      <c r="J6" s="48"/>
      <c r="K6" s="39"/>
      <c r="L6" s="32"/>
      <c r="M6" s="32"/>
      <c r="N6" s="32"/>
      <c r="O6" s="32"/>
      <c r="P6" s="33"/>
      <c r="Q6" s="32"/>
      <c r="R6" s="33"/>
      <c r="S6" s="32"/>
      <c r="T6" s="33"/>
    </row>
    <row r="7" spans="1:20" x14ac:dyDescent="0.25">
      <c r="A7" s="11" t="s">
        <v>24</v>
      </c>
      <c r="B7" s="12"/>
      <c r="C7" s="12"/>
      <c r="D7" s="12"/>
      <c r="E7" s="13"/>
      <c r="F7" s="14"/>
      <c r="G7" s="15"/>
      <c r="H7" s="15"/>
      <c r="I7" s="21"/>
      <c r="J7" s="16"/>
      <c r="K7" s="17"/>
      <c r="L7" s="16"/>
      <c r="M7" s="16"/>
      <c r="N7" s="19"/>
      <c r="O7" s="16"/>
      <c r="P7" s="19"/>
      <c r="Q7" s="16"/>
      <c r="R7" s="19"/>
      <c r="S7" s="16"/>
      <c r="T7" s="19"/>
    </row>
    <row r="8" spans="1:20" ht="69" customHeight="1" x14ac:dyDescent="0.25">
      <c r="A8" s="15">
        <v>1</v>
      </c>
      <c r="B8" s="12">
        <v>4870215941742</v>
      </c>
      <c r="C8" s="12" t="s">
        <v>25</v>
      </c>
      <c r="D8" s="27"/>
      <c r="E8" s="26" t="s">
        <v>26</v>
      </c>
      <c r="F8" s="25" t="s">
        <v>26</v>
      </c>
      <c r="G8" s="18">
        <v>180</v>
      </c>
      <c r="H8" s="18">
        <v>1095</v>
      </c>
      <c r="I8" s="21">
        <v>32.5</v>
      </c>
      <c r="J8" s="16">
        <f>N8-I8*1.2</f>
        <v>0</v>
      </c>
      <c r="K8" s="17">
        <f>(N8-I8)/I8</f>
        <v>0.2</v>
      </c>
      <c r="L8" s="19">
        <f>M8-M8*3%</f>
        <v>33.10125</v>
      </c>
      <c r="M8" s="19">
        <f>I8*1.05</f>
        <v>34.125</v>
      </c>
      <c r="N8" s="19">
        <v>39</v>
      </c>
      <c r="O8" s="19">
        <f>N8*1.4</f>
        <v>54.599999999999994</v>
      </c>
      <c r="P8" s="19">
        <v>39</v>
      </c>
      <c r="Q8" s="19">
        <f>P8*1.4</f>
        <v>54.599999999999994</v>
      </c>
      <c r="R8" s="19">
        <v>39</v>
      </c>
      <c r="S8" s="19">
        <f>R8*1.4</f>
        <v>54.599999999999994</v>
      </c>
      <c r="T8" s="19">
        <v>39</v>
      </c>
    </row>
    <row r="9" spans="1:20" ht="69" customHeight="1" x14ac:dyDescent="0.25">
      <c r="A9" s="15">
        <v>2</v>
      </c>
      <c r="B9" s="12">
        <v>4870215941735</v>
      </c>
      <c r="C9" s="12" t="s">
        <v>25</v>
      </c>
      <c r="D9" s="27"/>
      <c r="E9" s="26" t="s">
        <v>27</v>
      </c>
      <c r="F9" s="25" t="s">
        <v>27</v>
      </c>
      <c r="G9" s="18">
        <v>180</v>
      </c>
      <c r="H9" s="18">
        <v>1095</v>
      </c>
      <c r="I9" s="21">
        <v>32.5</v>
      </c>
      <c r="J9" s="16">
        <f t="shared" ref="J9:J11" si="0">N9-I9*1.2</f>
        <v>0</v>
      </c>
      <c r="K9" s="17">
        <f t="shared" ref="K9:K11" si="1">(N9-I9)/I9</f>
        <v>0.2</v>
      </c>
      <c r="L9" s="19">
        <f t="shared" ref="L9:L29" si="2">M9-M9*3%</f>
        <v>33.10125</v>
      </c>
      <c r="M9" s="19">
        <f t="shared" ref="M9:M11" si="3">I9*1.05</f>
        <v>34.125</v>
      </c>
      <c r="N9" s="19">
        <v>39</v>
      </c>
      <c r="O9" s="19">
        <f t="shared" ref="O9:O29" si="4">N9*1.4</f>
        <v>54.599999999999994</v>
      </c>
      <c r="P9" s="19">
        <v>39</v>
      </c>
      <c r="Q9" s="19">
        <f t="shared" ref="Q9:Q29" si="5">P9*1.4</f>
        <v>54.599999999999994</v>
      </c>
      <c r="R9" s="19">
        <v>39</v>
      </c>
      <c r="S9" s="19">
        <f t="shared" ref="S9:S29" si="6">R9*1.4</f>
        <v>54.599999999999994</v>
      </c>
      <c r="T9" s="19">
        <v>39</v>
      </c>
    </row>
    <row r="10" spans="1:20" ht="69" customHeight="1" x14ac:dyDescent="0.25">
      <c r="A10" s="15">
        <v>3</v>
      </c>
      <c r="B10" s="12">
        <v>4870215943043</v>
      </c>
      <c r="C10" s="12" t="s">
        <v>25</v>
      </c>
      <c r="D10" s="27"/>
      <c r="E10" s="26" t="s">
        <v>28</v>
      </c>
      <c r="F10" s="25" t="s">
        <v>28</v>
      </c>
      <c r="G10" s="18">
        <v>48</v>
      </c>
      <c r="H10" s="18">
        <v>1095</v>
      </c>
      <c r="I10" s="21">
        <v>48.75</v>
      </c>
      <c r="J10" s="16">
        <f t="shared" si="0"/>
        <v>0</v>
      </c>
      <c r="K10" s="17">
        <f t="shared" si="1"/>
        <v>0.2</v>
      </c>
      <c r="L10" s="19">
        <f t="shared" si="2"/>
        <v>49.651874999999997</v>
      </c>
      <c r="M10" s="19">
        <f t="shared" si="3"/>
        <v>51.1875</v>
      </c>
      <c r="N10" s="19">
        <v>58.5</v>
      </c>
      <c r="O10" s="19">
        <f t="shared" si="4"/>
        <v>81.899999999999991</v>
      </c>
      <c r="P10" s="19">
        <v>58.5</v>
      </c>
      <c r="Q10" s="19">
        <f t="shared" si="5"/>
        <v>81.899999999999991</v>
      </c>
      <c r="R10" s="19">
        <v>58.5</v>
      </c>
      <c r="S10" s="19">
        <f t="shared" si="6"/>
        <v>81.899999999999991</v>
      </c>
      <c r="T10" s="19">
        <v>58.5</v>
      </c>
    </row>
    <row r="11" spans="1:20" ht="69" customHeight="1" x14ac:dyDescent="0.25">
      <c r="A11" s="15">
        <v>4</v>
      </c>
      <c r="B11" s="12">
        <v>4870215943050</v>
      </c>
      <c r="C11" s="12" t="s">
        <v>29</v>
      </c>
      <c r="D11" s="27"/>
      <c r="E11" s="26" t="s">
        <v>30</v>
      </c>
      <c r="F11" s="25" t="s">
        <v>30</v>
      </c>
      <c r="G11" s="18">
        <v>48</v>
      </c>
      <c r="H11" s="18">
        <v>1095</v>
      </c>
      <c r="I11" s="21">
        <v>48.75</v>
      </c>
      <c r="J11" s="16">
        <f t="shared" si="0"/>
        <v>0</v>
      </c>
      <c r="K11" s="17">
        <f t="shared" si="1"/>
        <v>0.2</v>
      </c>
      <c r="L11" s="19">
        <f t="shared" si="2"/>
        <v>49.651874999999997</v>
      </c>
      <c r="M11" s="19">
        <f t="shared" si="3"/>
        <v>51.1875</v>
      </c>
      <c r="N11" s="19">
        <v>58.5</v>
      </c>
      <c r="O11" s="19">
        <f t="shared" si="4"/>
        <v>81.899999999999991</v>
      </c>
      <c r="P11" s="19">
        <v>58.5</v>
      </c>
      <c r="Q11" s="19">
        <f t="shared" si="5"/>
        <v>81.899999999999991</v>
      </c>
      <c r="R11" s="19">
        <v>58.5</v>
      </c>
      <c r="S11" s="19">
        <f t="shared" si="6"/>
        <v>81.899999999999991</v>
      </c>
      <c r="T11" s="19">
        <v>58.5</v>
      </c>
    </row>
    <row r="12" spans="1:20" x14ac:dyDescent="0.25">
      <c r="A12" s="11" t="s">
        <v>31</v>
      </c>
      <c r="B12" s="12"/>
      <c r="C12" s="12"/>
      <c r="D12" s="28"/>
      <c r="E12" s="13"/>
      <c r="F12" s="14"/>
      <c r="G12" s="15"/>
      <c r="H12" s="15"/>
      <c r="I12" s="21"/>
      <c r="J12" s="16"/>
      <c r="K12" s="17"/>
      <c r="L12" s="16"/>
      <c r="M12" s="16"/>
      <c r="N12" s="19"/>
      <c r="O12" s="16"/>
      <c r="P12" s="19"/>
      <c r="Q12" s="16"/>
      <c r="R12" s="19"/>
      <c r="S12" s="16"/>
      <c r="T12" s="19"/>
    </row>
    <row r="13" spans="1:20" ht="69" customHeight="1" x14ac:dyDescent="0.25">
      <c r="A13" s="15">
        <v>1</v>
      </c>
      <c r="B13" s="12">
        <v>4870215942992</v>
      </c>
      <c r="C13" s="12" t="s">
        <v>29</v>
      </c>
      <c r="D13" s="27"/>
      <c r="E13" s="26" t="s">
        <v>32</v>
      </c>
      <c r="F13" s="25" t="s">
        <v>32</v>
      </c>
      <c r="G13" s="18">
        <v>48</v>
      </c>
      <c r="H13" s="18">
        <v>1095</v>
      </c>
      <c r="I13" s="21">
        <v>57.11999999999999</v>
      </c>
      <c r="J13" s="16">
        <f t="shared" ref="J13:J22" si="7">N13-I13*1.2</f>
        <v>2.8560000000000088</v>
      </c>
      <c r="K13" s="17">
        <f t="shared" ref="K13:K22" si="8">(N13-I13)/I13</f>
        <v>0.25000000000000006</v>
      </c>
      <c r="L13" s="19">
        <f t="shared" si="2"/>
        <v>58.176719999999989</v>
      </c>
      <c r="M13" s="19">
        <f t="shared" ref="M13:M22" si="9">I13*1.05</f>
        <v>59.975999999999992</v>
      </c>
      <c r="N13" s="19">
        <v>71.399999999999991</v>
      </c>
      <c r="O13" s="19">
        <f t="shared" si="4"/>
        <v>99.95999999999998</v>
      </c>
      <c r="P13" s="19">
        <v>71.399999999999991</v>
      </c>
      <c r="Q13" s="19">
        <f t="shared" si="5"/>
        <v>99.95999999999998</v>
      </c>
      <c r="R13" s="19">
        <v>71.399999999999991</v>
      </c>
      <c r="S13" s="19">
        <f t="shared" si="6"/>
        <v>99.95999999999998</v>
      </c>
      <c r="T13" s="19">
        <v>71.399999999999991</v>
      </c>
    </row>
    <row r="14" spans="1:20" ht="69" customHeight="1" x14ac:dyDescent="0.25">
      <c r="A14" s="15">
        <v>2</v>
      </c>
      <c r="B14" s="12">
        <v>4870215942985</v>
      </c>
      <c r="C14" s="12" t="s">
        <v>25</v>
      </c>
      <c r="D14" s="27"/>
      <c r="E14" s="26" t="s">
        <v>33</v>
      </c>
      <c r="F14" s="25" t="s">
        <v>33</v>
      </c>
      <c r="G14" s="18">
        <v>48</v>
      </c>
      <c r="H14" s="18">
        <v>1095</v>
      </c>
      <c r="I14" s="21">
        <v>68</v>
      </c>
      <c r="J14" s="16">
        <f t="shared" si="7"/>
        <v>3.4000000000000057</v>
      </c>
      <c r="K14" s="17">
        <f t="shared" si="8"/>
        <v>0.25</v>
      </c>
      <c r="L14" s="19">
        <f t="shared" si="2"/>
        <v>69.25800000000001</v>
      </c>
      <c r="M14" s="19">
        <f t="shared" si="9"/>
        <v>71.400000000000006</v>
      </c>
      <c r="N14" s="19">
        <v>85</v>
      </c>
      <c r="O14" s="19">
        <f t="shared" si="4"/>
        <v>118.99999999999999</v>
      </c>
      <c r="P14" s="19">
        <v>85</v>
      </c>
      <c r="Q14" s="19">
        <f t="shared" si="5"/>
        <v>118.99999999999999</v>
      </c>
      <c r="R14" s="19">
        <v>85</v>
      </c>
      <c r="S14" s="19">
        <f t="shared" si="6"/>
        <v>118.99999999999999</v>
      </c>
      <c r="T14" s="19">
        <v>85</v>
      </c>
    </row>
    <row r="15" spans="1:20" ht="69" customHeight="1" x14ac:dyDescent="0.25">
      <c r="A15" s="15">
        <v>3</v>
      </c>
      <c r="B15" s="12">
        <v>4870215943029</v>
      </c>
      <c r="C15" s="12" t="s">
        <v>25</v>
      </c>
      <c r="D15" s="27"/>
      <c r="E15" s="26" t="s">
        <v>34</v>
      </c>
      <c r="F15" s="25" t="s">
        <v>34</v>
      </c>
      <c r="G15" s="18">
        <v>48</v>
      </c>
      <c r="H15" s="18">
        <v>1095</v>
      </c>
      <c r="I15" s="21">
        <v>57.11999999999999</v>
      </c>
      <c r="J15" s="16">
        <f t="shared" si="7"/>
        <v>2.8560000000000088</v>
      </c>
      <c r="K15" s="17">
        <f t="shared" si="8"/>
        <v>0.25000000000000006</v>
      </c>
      <c r="L15" s="19">
        <f t="shared" si="2"/>
        <v>58.176719999999989</v>
      </c>
      <c r="M15" s="19">
        <f t="shared" si="9"/>
        <v>59.975999999999992</v>
      </c>
      <c r="N15" s="19">
        <v>71.399999999999991</v>
      </c>
      <c r="O15" s="19">
        <f t="shared" si="4"/>
        <v>99.95999999999998</v>
      </c>
      <c r="P15" s="19">
        <v>71.399999999999991</v>
      </c>
      <c r="Q15" s="19">
        <f t="shared" si="5"/>
        <v>99.95999999999998</v>
      </c>
      <c r="R15" s="19">
        <v>71.399999999999991</v>
      </c>
      <c r="S15" s="19">
        <f t="shared" si="6"/>
        <v>99.95999999999998</v>
      </c>
      <c r="T15" s="19">
        <v>71.399999999999991</v>
      </c>
    </row>
    <row r="16" spans="1:20" ht="69" customHeight="1" x14ac:dyDescent="0.25">
      <c r="A16" s="15">
        <v>4</v>
      </c>
      <c r="B16" s="12">
        <v>4870215943012</v>
      </c>
      <c r="C16" s="12" t="s">
        <v>25</v>
      </c>
      <c r="D16" s="27"/>
      <c r="E16" s="26" t="s">
        <v>35</v>
      </c>
      <c r="F16" s="25" t="s">
        <v>35</v>
      </c>
      <c r="G16" s="18">
        <v>48</v>
      </c>
      <c r="H16" s="18">
        <v>1095</v>
      </c>
      <c r="I16" s="21">
        <v>57.11999999999999</v>
      </c>
      <c r="J16" s="16">
        <f t="shared" si="7"/>
        <v>2.8560000000000088</v>
      </c>
      <c r="K16" s="17">
        <f t="shared" si="8"/>
        <v>0.25000000000000006</v>
      </c>
      <c r="L16" s="19">
        <f t="shared" si="2"/>
        <v>58.176719999999989</v>
      </c>
      <c r="M16" s="19">
        <f t="shared" si="9"/>
        <v>59.975999999999992</v>
      </c>
      <c r="N16" s="19">
        <v>71.399999999999991</v>
      </c>
      <c r="O16" s="19">
        <f t="shared" si="4"/>
        <v>99.95999999999998</v>
      </c>
      <c r="P16" s="19">
        <v>71.399999999999991</v>
      </c>
      <c r="Q16" s="19">
        <f t="shared" si="5"/>
        <v>99.95999999999998</v>
      </c>
      <c r="R16" s="19">
        <v>71.399999999999991</v>
      </c>
      <c r="S16" s="19">
        <f t="shared" si="6"/>
        <v>99.95999999999998</v>
      </c>
      <c r="T16" s="19">
        <v>71.399999999999991</v>
      </c>
    </row>
    <row r="17" spans="1:20" ht="69" customHeight="1" x14ac:dyDescent="0.25">
      <c r="A17" s="15">
        <v>5</v>
      </c>
      <c r="B17" s="12">
        <v>4870215942787</v>
      </c>
      <c r="C17" s="12" t="s">
        <v>29</v>
      </c>
      <c r="D17" s="27"/>
      <c r="E17" s="26" t="s">
        <v>36</v>
      </c>
      <c r="F17" s="25" t="s">
        <v>36</v>
      </c>
      <c r="G17" s="18">
        <v>40</v>
      </c>
      <c r="H17" s="18">
        <v>1095</v>
      </c>
      <c r="I17" s="21">
        <v>127.83999999999999</v>
      </c>
      <c r="J17" s="16">
        <f t="shared" si="7"/>
        <v>6.3919999999999959</v>
      </c>
      <c r="K17" s="17">
        <f t="shared" si="8"/>
        <v>0.24999999999999997</v>
      </c>
      <c r="L17" s="19">
        <f t="shared" si="2"/>
        <v>130.20504</v>
      </c>
      <c r="M17" s="19">
        <f t="shared" si="9"/>
        <v>134.232</v>
      </c>
      <c r="N17" s="19">
        <v>159.79999999999998</v>
      </c>
      <c r="O17" s="19">
        <f t="shared" si="4"/>
        <v>223.71999999999997</v>
      </c>
      <c r="P17" s="19">
        <v>159.79999999999998</v>
      </c>
      <c r="Q17" s="19">
        <f t="shared" si="5"/>
        <v>223.71999999999997</v>
      </c>
      <c r="R17" s="19">
        <v>159.79999999999998</v>
      </c>
      <c r="S17" s="19">
        <f t="shared" si="6"/>
        <v>223.71999999999997</v>
      </c>
      <c r="T17" s="19">
        <v>159.79999999999998</v>
      </c>
    </row>
    <row r="18" spans="1:20" ht="69" customHeight="1" x14ac:dyDescent="0.25">
      <c r="A18" s="15">
        <v>6</v>
      </c>
      <c r="B18" s="12">
        <v>4870215942770</v>
      </c>
      <c r="C18" s="12" t="s">
        <v>25</v>
      </c>
      <c r="D18" s="27"/>
      <c r="E18" s="26" t="s">
        <v>37</v>
      </c>
      <c r="F18" s="25" t="s">
        <v>37</v>
      </c>
      <c r="G18" s="18">
        <v>40</v>
      </c>
      <c r="H18" s="18">
        <v>1095</v>
      </c>
      <c r="I18" s="21">
        <v>130.55999999999997</v>
      </c>
      <c r="J18" s="16">
        <f t="shared" si="7"/>
        <v>6.52800000000002</v>
      </c>
      <c r="K18" s="17">
        <f t="shared" si="8"/>
        <v>0.25000000000000017</v>
      </c>
      <c r="L18" s="19">
        <f t="shared" si="2"/>
        <v>132.97535999999997</v>
      </c>
      <c r="M18" s="19">
        <f t="shared" si="9"/>
        <v>137.08799999999997</v>
      </c>
      <c r="N18" s="19">
        <v>163.19999999999999</v>
      </c>
      <c r="O18" s="19">
        <f t="shared" si="4"/>
        <v>228.47999999999996</v>
      </c>
      <c r="P18" s="19">
        <v>163.19999999999999</v>
      </c>
      <c r="Q18" s="19">
        <f t="shared" si="5"/>
        <v>228.47999999999996</v>
      </c>
      <c r="R18" s="19">
        <v>163.19999999999999</v>
      </c>
      <c r="S18" s="19">
        <f t="shared" si="6"/>
        <v>228.47999999999996</v>
      </c>
      <c r="T18" s="19">
        <v>163.19999999999999</v>
      </c>
    </row>
    <row r="19" spans="1:20" ht="69" customHeight="1" x14ac:dyDescent="0.25">
      <c r="A19" s="15">
        <v>7</v>
      </c>
      <c r="B19" s="12">
        <v>4870215942800</v>
      </c>
      <c r="C19" s="12" t="s">
        <v>25</v>
      </c>
      <c r="D19" s="27"/>
      <c r="E19" s="26" t="s">
        <v>38</v>
      </c>
      <c r="F19" s="25" t="s">
        <v>38</v>
      </c>
      <c r="G19" s="18">
        <v>40</v>
      </c>
      <c r="H19" s="18">
        <v>1095</v>
      </c>
      <c r="I19" s="21">
        <v>133.28</v>
      </c>
      <c r="J19" s="16">
        <f t="shared" si="7"/>
        <v>6.6639999999999873</v>
      </c>
      <c r="K19" s="17">
        <f t="shared" si="8"/>
        <v>0.24999999999999994</v>
      </c>
      <c r="L19" s="19">
        <f t="shared" si="2"/>
        <v>135.74568000000002</v>
      </c>
      <c r="M19" s="19">
        <f t="shared" si="9"/>
        <v>139.94400000000002</v>
      </c>
      <c r="N19" s="19">
        <v>166.6</v>
      </c>
      <c r="O19" s="19">
        <f t="shared" si="4"/>
        <v>233.23999999999998</v>
      </c>
      <c r="P19" s="19">
        <v>166.6</v>
      </c>
      <c r="Q19" s="19">
        <f t="shared" si="5"/>
        <v>233.23999999999998</v>
      </c>
      <c r="R19" s="19">
        <v>166.6</v>
      </c>
      <c r="S19" s="19">
        <f t="shared" si="6"/>
        <v>233.23999999999998</v>
      </c>
      <c r="T19" s="19">
        <v>166.6</v>
      </c>
    </row>
    <row r="20" spans="1:20" ht="69" customHeight="1" x14ac:dyDescent="0.25">
      <c r="A20" s="15">
        <v>8</v>
      </c>
      <c r="B20" s="12">
        <v>4870215942794</v>
      </c>
      <c r="C20" s="12" t="s">
        <v>25</v>
      </c>
      <c r="D20" s="27"/>
      <c r="E20" s="26" t="s">
        <v>39</v>
      </c>
      <c r="F20" s="25" t="s">
        <v>39</v>
      </c>
      <c r="G20" s="18">
        <v>40</v>
      </c>
      <c r="H20" s="18">
        <v>1095</v>
      </c>
      <c r="I20" s="21">
        <v>138.72</v>
      </c>
      <c r="J20" s="16">
        <f t="shared" si="7"/>
        <v>6.936000000000007</v>
      </c>
      <c r="K20" s="17">
        <f t="shared" si="8"/>
        <v>0.25000000000000006</v>
      </c>
      <c r="L20" s="19">
        <f t="shared" si="2"/>
        <v>141.28632000000002</v>
      </c>
      <c r="M20" s="19">
        <f t="shared" si="9"/>
        <v>145.65600000000001</v>
      </c>
      <c r="N20" s="19">
        <v>173.4</v>
      </c>
      <c r="O20" s="19">
        <f t="shared" si="4"/>
        <v>242.76</v>
      </c>
      <c r="P20" s="19">
        <v>173.4</v>
      </c>
      <c r="Q20" s="19">
        <f t="shared" si="5"/>
        <v>242.76</v>
      </c>
      <c r="R20" s="19">
        <v>173.4</v>
      </c>
      <c r="S20" s="19">
        <f t="shared" si="6"/>
        <v>242.76</v>
      </c>
      <c r="T20" s="19">
        <v>173.4</v>
      </c>
    </row>
    <row r="21" spans="1:20" ht="69" customHeight="1" x14ac:dyDescent="0.25">
      <c r="A21" s="15">
        <v>9</v>
      </c>
      <c r="B21" s="12">
        <v>4870215942763</v>
      </c>
      <c r="C21" s="12" t="s">
        <v>25</v>
      </c>
      <c r="D21" s="27"/>
      <c r="E21" s="26" t="s">
        <v>40</v>
      </c>
      <c r="F21" s="25" t="s">
        <v>40</v>
      </c>
      <c r="G21" s="18">
        <v>40</v>
      </c>
      <c r="H21" s="18">
        <v>1095</v>
      </c>
      <c r="I21" s="21">
        <v>193.12</v>
      </c>
      <c r="J21" s="16">
        <f t="shared" si="7"/>
        <v>9.6560000000000059</v>
      </c>
      <c r="K21" s="17">
        <f t="shared" si="8"/>
        <v>0.25</v>
      </c>
      <c r="L21" s="19">
        <f t="shared" si="2"/>
        <v>196.69272000000001</v>
      </c>
      <c r="M21" s="19">
        <f t="shared" si="9"/>
        <v>202.77600000000001</v>
      </c>
      <c r="N21" s="19">
        <v>241.4</v>
      </c>
      <c r="O21" s="19">
        <f t="shared" si="4"/>
        <v>337.96</v>
      </c>
      <c r="P21" s="19">
        <v>241.4</v>
      </c>
      <c r="Q21" s="19">
        <f t="shared" si="5"/>
        <v>337.96</v>
      </c>
      <c r="R21" s="19">
        <v>241.4</v>
      </c>
      <c r="S21" s="19">
        <f t="shared" si="6"/>
        <v>337.96</v>
      </c>
      <c r="T21" s="19">
        <v>241.4</v>
      </c>
    </row>
    <row r="22" spans="1:20" ht="69" customHeight="1" x14ac:dyDescent="0.25">
      <c r="A22" s="15">
        <v>10</v>
      </c>
      <c r="B22" s="12">
        <v>4870215943470</v>
      </c>
      <c r="C22" s="12" t="s">
        <v>25</v>
      </c>
      <c r="D22" s="27"/>
      <c r="E22" s="26" t="s">
        <v>41</v>
      </c>
      <c r="F22" s="25" t="s">
        <v>41</v>
      </c>
      <c r="G22" s="18">
        <v>40</v>
      </c>
      <c r="H22" s="18">
        <v>1095</v>
      </c>
      <c r="I22" s="21">
        <v>212.16</v>
      </c>
      <c r="J22" s="16">
        <f t="shared" si="7"/>
        <v>10.608000000000004</v>
      </c>
      <c r="K22" s="17">
        <f t="shared" si="8"/>
        <v>0.24999999999999997</v>
      </c>
      <c r="L22" s="19">
        <f t="shared" si="2"/>
        <v>216.08496</v>
      </c>
      <c r="M22" s="19">
        <f t="shared" si="9"/>
        <v>222.768</v>
      </c>
      <c r="N22" s="19">
        <v>265.2</v>
      </c>
      <c r="O22" s="19">
        <f t="shared" si="4"/>
        <v>371.28</v>
      </c>
      <c r="P22" s="19">
        <v>265.2</v>
      </c>
      <c r="Q22" s="19">
        <f t="shared" si="5"/>
        <v>371.28</v>
      </c>
      <c r="R22" s="19">
        <v>265.2</v>
      </c>
      <c r="S22" s="19">
        <f t="shared" si="6"/>
        <v>371.28</v>
      </c>
      <c r="T22" s="19">
        <v>265.2</v>
      </c>
    </row>
    <row r="23" spans="1:20" x14ac:dyDescent="0.25">
      <c r="A23" s="11" t="s">
        <v>42</v>
      </c>
      <c r="B23" s="12"/>
      <c r="C23" s="12"/>
      <c r="D23" s="28"/>
      <c r="E23" s="13"/>
      <c r="F23" s="14"/>
      <c r="G23" s="15"/>
      <c r="H23" s="15"/>
      <c r="I23" s="21"/>
      <c r="J23" s="16"/>
      <c r="K23" s="17"/>
      <c r="L23" s="16"/>
      <c r="M23" s="16"/>
      <c r="N23" s="19"/>
      <c r="O23" s="16"/>
      <c r="P23" s="19"/>
      <c r="Q23" s="16"/>
      <c r="R23" s="19"/>
      <c r="S23" s="16"/>
      <c r="T23" s="19"/>
    </row>
    <row r="24" spans="1:20" ht="95.1" customHeight="1" x14ac:dyDescent="0.25">
      <c r="A24" s="15">
        <v>1</v>
      </c>
      <c r="B24" s="12">
        <v>4870215942176</v>
      </c>
      <c r="C24" s="12" t="s">
        <v>25</v>
      </c>
      <c r="D24" s="27"/>
      <c r="E24" s="26" t="s">
        <v>43</v>
      </c>
      <c r="F24" s="25" t="s">
        <v>43</v>
      </c>
      <c r="G24" s="18">
        <v>48</v>
      </c>
      <c r="H24" s="18">
        <v>1095</v>
      </c>
      <c r="I24" s="21">
        <v>68</v>
      </c>
      <c r="J24" s="16">
        <f t="shared" ref="J24:J29" si="10">N24-I24*1.2</f>
        <v>3.4000000000000057</v>
      </c>
      <c r="K24" s="17">
        <f t="shared" ref="K24:K29" si="11">(N24-I24)/I24</f>
        <v>0.25</v>
      </c>
      <c r="L24" s="19">
        <f t="shared" si="2"/>
        <v>69.25800000000001</v>
      </c>
      <c r="M24" s="19">
        <f t="shared" ref="M24:M29" si="12">I24*1.05</f>
        <v>71.400000000000006</v>
      </c>
      <c r="N24" s="19">
        <v>85</v>
      </c>
      <c r="O24" s="19">
        <f t="shared" si="4"/>
        <v>118.99999999999999</v>
      </c>
      <c r="P24" s="19">
        <v>85</v>
      </c>
      <c r="Q24" s="19">
        <f t="shared" si="5"/>
        <v>118.99999999999999</v>
      </c>
      <c r="R24" s="19">
        <v>85</v>
      </c>
      <c r="S24" s="19">
        <f t="shared" si="6"/>
        <v>118.99999999999999</v>
      </c>
      <c r="T24" s="19">
        <v>85</v>
      </c>
    </row>
    <row r="25" spans="1:20" ht="95.1" customHeight="1" x14ac:dyDescent="0.25">
      <c r="A25" s="15">
        <v>2</v>
      </c>
      <c r="B25" s="12">
        <v>4870215942190</v>
      </c>
      <c r="C25" s="12" t="s">
        <v>25</v>
      </c>
      <c r="D25" s="27"/>
      <c r="E25" s="26" t="s">
        <v>44</v>
      </c>
      <c r="F25" s="25" t="s">
        <v>44</v>
      </c>
      <c r="G25" s="18">
        <v>48</v>
      </c>
      <c r="H25" s="18">
        <v>1095</v>
      </c>
      <c r="I25" s="21">
        <v>68</v>
      </c>
      <c r="J25" s="16">
        <f t="shared" si="10"/>
        <v>3.4000000000000057</v>
      </c>
      <c r="K25" s="17">
        <f t="shared" si="11"/>
        <v>0.25</v>
      </c>
      <c r="L25" s="19">
        <f t="shared" si="2"/>
        <v>69.25800000000001</v>
      </c>
      <c r="M25" s="19">
        <f t="shared" si="12"/>
        <v>71.400000000000006</v>
      </c>
      <c r="N25" s="19">
        <v>85</v>
      </c>
      <c r="O25" s="19">
        <f t="shared" si="4"/>
        <v>118.99999999999999</v>
      </c>
      <c r="P25" s="19">
        <v>85</v>
      </c>
      <c r="Q25" s="19">
        <f t="shared" si="5"/>
        <v>118.99999999999999</v>
      </c>
      <c r="R25" s="19">
        <v>85</v>
      </c>
      <c r="S25" s="19">
        <f t="shared" si="6"/>
        <v>118.99999999999999</v>
      </c>
      <c r="T25" s="19">
        <v>85</v>
      </c>
    </row>
    <row r="26" spans="1:20" ht="95.1" customHeight="1" x14ac:dyDescent="0.25">
      <c r="A26" s="15">
        <v>3</v>
      </c>
      <c r="B26" s="12">
        <v>4870215942091</v>
      </c>
      <c r="C26" s="12" t="s">
        <v>25</v>
      </c>
      <c r="D26" s="27"/>
      <c r="E26" s="26" t="s">
        <v>45</v>
      </c>
      <c r="F26" s="25" t="s">
        <v>45</v>
      </c>
      <c r="G26" s="18">
        <v>40</v>
      </c>
      <c r="H26" s="18">
        <v>1095</v>
      </c>
      <c r="I26" s="21">
        <v>183.6</v>
      </c>
      <c r="J26" s="16">
        <f t="shared" si="10"/>
        <v>9.1800000000000068</v>
      </c>
      <c r="K26" s="17">
        <f t="shared" si="11"/>
        <v>0.25000000000000006</v>
      </c>
      <c r="L26" s="19">
        <f t="shared" si="2"/>
        <v>186.9966</v>
      </c>
      <c r="M26" s="19">
        <f t="shared" si="12"/>
        <v>192.78</v>
      </c>
      <c r="N26" s="19">
        <v>229.5</v>
      </c>
      <c r="O26" s="19">
        <f t="shared" si="4"/>
        <v>321.29999999999995</v>
      </c>
      <c r="P26" s="19">
        <v>229.5</v>
      </c>
      <c r="Q26" s="19">
        <f t="shared" si="5"/>
        <v>321.29999999999995</v>
      </c>
      <c r="R26" s="19">
        <v>229.5</v>
      </c>
      <c r="S26" s="19">
        <f t="shared" si="6"/>
        <v>321.29999999999995</v>
      </c>
      <c r="T26" s="19">
        <v>229.5</v>
      </c>
    </row>
    <row r="27" spans="1:20" ht="95.1" customHeight="1" x14ac:dyDescent="0.25">
      <c r="A27" s="15">
        <v>4</v>
      </c>
      <c r="B27" s="12">
        <v>4870215942220</v>
      </c>
      <c r="C27" s="12" t="s">
        <v>25</v>
      </c>
      <c r="D27" s="27"/>
      <c r="E27" s="26" t="s">
        <v>46</v>
      </c>
      <c r="F27" s="25" t="s">
        <v>46</v>
      </c>
      <c r="G27" s="18">
        <v>40</v>
      </c>
      <c r="H27" s="18">
        <v>1095</v>
      </c>
      <c r="I27" s="21">
        <v>170</v>
      </c>
      <c r="J27" s="16">
        <f t="shared" si="10"/>
        <v>8.5</v>
      </c>
      <c r="K27" s="17">
        <f t="shared" si="11"/>
        <v>0.25</v>
      </c>
      <c r="L27" s="19">
        <f t="shared" si="2"/>
        <v>173.14500000000001</v>
      </c>
      <c r="M27" s="19">
        <f t="shared" si="12"/>
        <v>178.5</v>
      </c>
      <c r="N27" s="19">
        <v>212.5</v>
      </c>
      <c r="O27" s="19">
        <f t="shared" si="4"/>
        <v>297.5</v>
      </c>
      <c r="P27" s="19">
        <v>212.5</v>
      </c>
      <c r="Q27" s="19">
        <f t="shared" si="5"/>
        <v>297.5</v>
      </c>
      <c r="R27" s="19">
        <v>212.5</v>
      </c>
      <c r="S27" s="19">
        <f t="shared" si="6"/>
        <v>297.5</v>
      </c>
      <c r="T27" s="19">
        <v>212.5</v>
      </c>
    </row>
    <row r="28" spans="1:20" ht="95.1" customHeight="1" x14ac:dyDescent="0.25">
      <c r="A28" s="15">
        <v>5</v>
      </c>
      <c r="B28" s="12">
        <v>4870215942213</v>
      </c>
      <c r="C28" s="12" t="s">
        <v>25</v>
      </c>
      <c r="D28" s="27"/>
      <c r="E28" s="26" t="s">
        <v>47</v>
      </c>
      <c r="F28" s="25" t="s">
        <v>47</v>
      </c>
      <c r="G28" s="18">
        <v>40</v>
      </c>
      <c r="H28" s="18">
        <v>1095</v>
      </c>
      <c r="I28" s="21">
        <v>176.8</v>
      </c>
      <c r="J28" s="16">
        <f t="shared" si="10"/>
        <v>8.8400000000000034</v>
      </c>
      <c r="K28" s="17">
        <f t="shared" si="11"/>
        <v>0.24999999999999992</v>
      </c>
      <c r="L28" s="19">
        <f t="shared" si="2"/>
        <v>180.07080000000002</v>
      </c>
      <c r="M28" s="19">
        <f t="shared" si="12"/>
        <v>185.64000000000001</v>
      </c>
      <c r="N28" s="19">
        <v>221</v>
      </c>
      <c r="O28" s="19">
        <f t="shared" si="4"/>
        <v>309.39999999999998</v>
      </c>
      <c r="P28" s="19">
        <v>221</v>
      </c>
      <c r="Q28" s="19">
        <f t="shared" si="5"/>
        <v>309.39999999999998</v>
      </c>
      <c r="R28" s="19">
        <v>221</v>
      </c>
      <c r="S28" s="19">
        <f t="shared" si="6"/>
        <v>309.39999999999998</v>
      </c>
      <c r="T28" s="19">
        <v>221</v>
      </c>
    </row>
    <row r="29" spans="1:20" ht="95.1" customHeight="1" x14ac:dyDescent="0.25">
      <c r="A29" s="15">
        <v>6</v>
      </c>
      <c r="B29" s="12">
        <v>4870215942084</v>
      </c>
      <c r="C29" s="12" t="s">
        <v>25</v>
      </c>
      <c r="D29" s="27"/>
      <c r="E29" s="26" t="s">
        <v>48</v>
      </c>
      <c r="F29" s="25" t="s">
        <v>48</v>
      </c>
      <c r="G29" s="18">
        <v>40</v>
      </c>
      <c r="H29" s="18">
        <v>1095</v>
      </c>
      <c r="I29" s="21">
        <v>251.6</v>
      </c>
      <c r="J29" s="16">
        <f t="shared" si="10"/>
        <v>12.580000000000041</v>
      </c>
      <c r="K29" s="17">
        <f t="shared" si="11"/>
        <v>0.25000000000000006</v>
      </c>
      <c r="L29" s="19">
        <f t="shared" si="2"/>
        <v>256.25459999999998</v>
      </c>
      <c r="M29" s="19">
        <f t="shared" si="12"/>
        <v>264.18</v>
      </c>
      <c r="N29" s="19">
        <v>314.5</v>
      </c>
      <c r="O29" s="19">
        <f t="shared" si="4"/>
        <v>440.29999999999995</v>
      </c>
      <c r="P29" s="19">
        <v>314.5</v>
      </c>
      <c r="Q29" s="19">
        <f t="shared" si="5"/>
        <v>440.29999999999995</v>
      </c>
      <c r="R29" s="19">
        <v>314.5</v>
      </c>
      <c r="S29" s="19">
        <f t="shared" si="6"/>
        <v>440.29999999999995</v>
      </c>
      <c r="T29" s="19">
        <v>314.5</v>
      </c>
    </row>
    <row r="30" spans="1:20" x14ac:dyDescent="0.25">
      <c r="A30" s="11" t="s">
        <v>49</v>
      </c>
      <c r="B30" s="12"/>
      <c r="C30" s="12"/>
      <c r="D30" s="4"/>
      <c r="E30" s="13"/>
      <c r="F30" s="14"/>
      <c r="G30" s="15"/>
      <c r="H30" s="15"/>
      <c r="I30" s="21"/>
      <c r="J30" s="16"/>
      <c r="K30" s="17"/>
      <c r="L30" s="16"/>
      <c r="M30" s="16"/>
      <c r="N30" s="19"/>
      <c r="O30" s="16"/>
      <c r="P30" s="19"/>
      <c r="Q30" s="16"/>
      <c r="R30" s="19"/>
      <c r="S30" s="16"/>
      <c r="T30" s="19"/>
    </row>
    <row r="31" spans="1:20" ht="95.1" customHeight="1" x14ac:dyDescent="0.25">
      <c r="A31" s="15">
        <v>1</v>
      </c>
      <c r="B31" s="12"/>
      <c r="C31" s="12"/>
      <c r="D31" s="29"/>
      <c r="E31" s="26" t="s">
        <v>50</v>
      </c>
      <c r="F31" s="25" t="s">
        <v>50</v>
      </c>
      <c r="G31" s="18">
        <v>12</v>
      </c>
      <c r="H31" s="18">
        <v>1095</v>
      </c>
      <c r="I31" s="21">
        <v>244.8</v>
      </c>
      <c r="J31" s="16">
        <f t="shared" ref="J31" si="13">N31-I31*1.2</f>
        <v>12.240000000000009</v>
      </c>
      <c r="K31" s="17">
        <f t="shared" ref="K31" si="14">(N31-I31)/I31</f>
        <v>0.24999999999999994</v>
      </c>
      <c r="L31" s="19">
        <f t="shared" ref="L31" si="15">M31-M31*3%</f>
        <v>249.32880000000003</v>
      </c>
      <c r="M31" s="19">
        <f t="shared" ref="M31" si="16">I31*1.05</f>
        <v>257.04000000000002</v>
      </c>
      <c r="N31" s="19">
        <v>306</v>
      </c>
      <c r="O31" s="19">
        <f t="shared" ref="O31" si="17">N31*1.4</f>
        <v>428.4</v>
      </c>
      <c r="P31" s="19">
        <v>306</v>
      </c>
      <c r="Q31" s="19">
        <f t="shared" ref="Q31" si="18">P31*1.4</f>
        <v>428.4</v>
      </c>
      <c r="R31" s="19">
        <v>306</v>
      </c>
      <c r="S31" s="19">
        <f t="shared" ref="S31" si="19">R31*1.4</f>
        <v>428.4</v>
      </c>
      <c r="T31" s="19">
        <v>306</v>
      </c>
    </row>
    <row r="33" spans="2:2" x14ac:dyDescent="0.25">
      <c r="B33" s="24" t="s">
        <v>18</v>
      </c>
    </row>
  </sheetData>
  <mergeCells count="23">
    <mergeCell ref="A2:A6"/>
    <mergeCell ref="F2:F6"/>
    <mergeCell ref="E2:E6"/>
    <mergeCell ref="B2:B6"/>
    <mergeCell ref="C2:C6"/>
    <mergeCell ref="D2:D6"/>
    <mergeCell ref="K2:K6"/>
    <mergeCell ref="G2:G6"/>
    <mergeCell ref="I2:I6"/>
    <mergeCell ref="J2:J6"/>
    <mergeCell ref="H2:H6"/>
    <mergeCell ref="L2:L6"/>
    <mergeCell ref="T3:T6"/>
    <mergeCell ref="N2:O2"/>
    <mergeCell ref="P2:Q2"/>
    <mergeCell ref="R2:S2"/>
    <mergeCell ref="S3:S6"/>
    <mergeCell ref="N3:N6"/>
    <mergeCell ref="O3:O6"/>
    <mergeCell ref="P3:P6"/>
    <mergeCell ref="Q3:Q6"/>
    <mergeCell ref="R3:R6"/>
    <mergeCell ref="M2:M6"/>
  </mergeCells>
  <phoneticPr fontId="9" type="noConversion"/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4101" r:id="rId4">
          <objectPr defaultSize="0" autoPict="0" r:id="rId5">
            <anchor moveWithCells="1">
              <from>
                <xdr:col>3</xdr:col>
                <xdr:colOff>28575</xdr:colOff>
                <xdr:row>9</xdr:row>
                <xdr:rowOff>200025</xdr:rowOff>
              </from>
              <to>
                <xdr:col>3</xdr:col>
                <xdr:colOff>1038225</xdr:colOff>
                <xdr:row>9</xdr:row>
                <xdr:rowOff>638175</xdr:rowOff>
              </to>
            </anchor>
          </objectPr>
        </oleObject>
      </mc:Choice>
      <mc:Fallback>
        <oleObject progId="PBrush" shapeId="4101" r:id="rId4"/>
      </mc:Fallback>
    </mc:AlternateContent>
    <mc:AlternateContent xmlns:mc="http://schemas.openxmlformats.org/markup-compatibility/2006">
      <mc:Choice Requires="x14">
        <oleObject progId="PBrush" shapeId="4102" r:id="rId6">
          <objectPr defaultSize="0" autoPict="0" r:id="rId7">
            <anchor moveWithCells="1">
              <from>
                <xdr:col>3</xdr:col>
                <xdr:colOff>38100</xdr:colOff>
                <xdr:row>10</xdr:row>
                <xdr:rowOff>200025</xdr:rowOff>
              </from>
              <to>
                <xdr:col>3</xdr:col>
                <xdr:colOff>1038225</xdr:colOff>
                <xdr:row>10</xdr:row>
                <xdr:rowOff>638175</xdr:rowOff>
              </to>
            </anchor>
          </objectPr>
        </oleObject>
      </mc:Choice>
      <mc:Fallback>
        <oleObject progId="PBrush" shapeId="4102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ценовое предложение</vt:lpstr>
      <vt:lpstr>'ценовое предложение'!Заголовки_для_печати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Жгулев Сергей</dc:creator>
  <cp:lastModifiedBy>Lenovo</cp:lastModifiedBy>
  <cp:lastPrinted>2020-08-13T14:50:37Z</cp:lastPrinted>
  <dcterms:created xsi:type="dcterms:W3CDTF">2016-03-02T14:37:49Z</dcterms:created>
  <dcterms:modified xsi:type="dcterms:W3CDTF">2022-12-21T08:09:03Z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144 144 1920 1080</vt:lpwstr>
  </property>
</Properties>
</file>