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Андрей\Desktop\ООО ``Велес``\"/>
    </mc:Choice>
  </mc:AlternateContent>
  <bookViews>
    <workbookView xWindow="0" yWindow="0" windowWidth="20490" windowHeight="7650"/>
  </bookViews>
  <sheets>
    <sheet name="Прайс_Форма заявки Крал" sheetId="1" r:id="rId1"/>
    <sheet name="Форма заявки на Аршани" sheetId="3" state="hidden" r:id="rId2"/>
  </sheets>
  <definedNames>
    <definedName name="_xlnm._FilterDatabase" localSheetId="0" hidden="1">'Прайс_Форма заявки Крал'!$A$2:$E$36</definedName>
    <definedName name="Z_45A5A563_E35C_44A7_8D7D_741F1E26145C_.wvu.PrintArea" localSheetId="0" hidden="1">'Прайс_Форма заявки Крал'!$A$1:$C$27</definedName>
    <definedName name="_xlnm.Print_Area" localSheetId="0">'Прайс_Форма заявки Крал'!$A$1:$C$27</definedName>
  </definedNames>
  <calcPr calcId="162913"/>
  <customWorkbookViews>
    <customWorkbookView name="Георгий - Личное представление" guid="{45A5A563-E35C-44A7-8D7D-741F1E26145C}" mergeInterval="0" personalView="1" maximized="1" windowWidth="1276" windowHeight="575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2" i="3" l="1"/>
  <c r="G22" i="3" s="1"/>
  <c r="H22" i="3"/>
  <c r="H8" i="3"/>
  <c r="E8" i="3"/>
  <c r="G8" i="3" s="1"/>
  <c r="F77" i="3"/>
  <c r="F78" i="3"/>
  <c r="H75" i="3"/>
  <c r="E75" i="3"/>
  <c r="G75" i="3" s="1"/>
  <c r="H74" i="3"/>
  <c r="E74" i="3"/>
  <c r="G74" i="3" s="1"/>
  <c r="H73" i="3"/>
  <c r="E73" i="3"/>
  <c r="G73" i="3" s="1"/>
  <c r="H72" i="3"/>
  <c r="E72" i="3"/>
  <c r="G72" i="3" s="1"/>
  <c r="H71" i="3"/>
  <c r="E71" i="3"/>
  <c r="G71" i="3" s="1"/>
  <c r="H70" i="3"/>
  <c r="E70" i="3"/>
  <c r="G70" i="3" s="1"/>
  <c r="H69" i="3"/>
  <c r="E69" i="3"/>
  <c r="G69" i="3" s="1"/>
  <c r="H68" i="3"/>
  <c r="E68" i="3"/>
  <c r="G68" i="3" s="1"/>
  <c r="H67" i="3"/>
  <c r="E67" i="3"/>
  <c r="G67" i="3" s="1"/>
  <c r="H66" i="3"/>
  <c r="E66" i="3"/>
  <c r="G66" i="3" s="1"/>
  <c r="H65" i="3"/>
  <c r="E65" i="3"/>
  <c r="G65" i="3" s="1"/>
  <c r="H64" i="3"/>
  <c r="E64" i="3"/>
  <c r="G64" i="3" s="1"/>
  <c r="H63" i="3"/>
  <c r="E63" i="3"/>
  <c r="G63" i="3" s="1"/>
  <c r="H62" i="3"/>
  <c r="E62" i="3"/>
  <c r="G62" i="3"/>
  <c r="H61" i="3"/>
  <c r="E61" i="3"/>
  <c r="G61" i="3" s="1"/>
  <c r="H60" i="3"/>
  <c r="E60" i="3"/>
  <c r="G60" i="3" s="1"/>
  <c r="H59" i="3"/>
  <c r="E59" i="3"/>
  <c r="G59" i="3" s="1"/>
  <c r="H58" i="3"/>
  <c r="E58" i="3"/>
  <c r="G58" i="3" s="1"/>
  <c r="H57" i="3"/>
  <c r="E57" i="3"/>
  <c r="G57" i="3" s="1"/>
  <c r="H56" i="3"/>
  <c r="E56" i="3"/>
  <c r="G56" i="3" s="1"/>
  <c r="H55" i="3"/>
  <c r="E55" i="3"/>
  <c r="G55" i="3" s="1"/>
  <c r="H54" i="3"/>
  <c r="E54" i="3"/>
  <c r="G54" i="3" s="1"/>
  <c r="H53" i="3"/>
  <c r="E53" i="3"/>
  <c r="G53" i="3" s="1"/>
  <c r="H52" i="3"/>
  <c r="E52" i="3"/>
  <c r="G52" i="3"/>
  <c r="H51" i="3"/>
  <c r="E51" i="3"/>
  <c r="G51" i="3" s="1"/>
  <c r="H50" i="3"/>
  <c r="E50" i="3"/>
  <c r="G50" i="3" s="1"/>
  <c r="H49" i="3"/>
  <c r="E49" i="3"/>
  <c r="G49" i="3" s="1"/>
  <c r="H48" i="3"/>
  <c r="E48" i="3"/>
  <c r="G48" i="3" s="1"/>
  <c r="H47" i="3"/>
  <c r="E47" i="3"/>
  <c r="G47" i="3" s="1"/>
  <c r="H46" i="3"/>
  <c r="E46" i="3"/>
  <c r="G46" i="3" s="1"/>
  <c r="H45" i="3"/>
  <c r="E45" i="3"/>
  <c r="G45" i="3" s="1"/>
  <c r="H44" i="3"/>
  <c r="E44" i="3"/>
  <c r="G44" i="3"/>
  <c r="H43" i="3"/>
  <c r="E43" i="3"/>
  <c r="G43" i="3" s="1"/>
  <c r="H42" i="3"/>
  <c r="E42" i="3"/>
  <c r="G42" i="3" s="1"/>
  <c r="H41" i="3"/>
  <c r="E41" i="3"/>
  <c r="G41" i="3" s="1"/>
  <c r="H40" i="3"/>
  <c r="E40" i="3"/>
  <c r="G40" i="3" s="1"/>
  <c r="H39" i="3"/>
  <c r="E39" i="3"/>
  <c r="G39" i="3" s="1"/>
  <c r="H38" i="3"/>
  <c r="E38" i="3"/>
  <c r="G38" i="3" s="1"/>
  <c r="H37" i="3"/>
  <c r="E37" i="3"/>
  <c r="G37" i="3" s="1"/>
  <c r="H36" i="3"/>
  <c r="E36" i="3"/>
  <c r="G36" i="3" s="1"/>
  <c r="H35" i="3"/>
  <c r="E35" i="3"/>
  <c r="G35" i="3" s="1"/>
  <c r="H34" i="3"/>
  <c r="E34" i="3"/>
  <c r="G34" i="3" s="1"/>
  <c r="H33" i="3"/>
  <c r="E33" i="3"/>
  <c r="G33" i="3" s="1"/>
  <c r="H32" i="3"/>
  <c r="E32" i="3"/>
  <c r="G32" i="3" s="1"/>
  <c r="H31" i="3"/>
  <c r="E31" i="3"/>
  <c r="G31" i="3" s="1"/>
  <c r="H30" i="3"/>
  <c r="E30" i="3"/>
  <c r="G30" i="3" s="1"/>
  <c r="H29" i="3"/>
  <c r="E29" i="3"/>
  <c r="G29" i="3"/>
  <c r="H28" i="3"/>
  <c r="E28" i="3"/>
  <c r="G28" i="3" s="1"/>
  <c r="H27" i="3"/>
  <c r="E27" i="3"/>
  <c r="G27" i="3" s="1"/>
  <c r="H26" i="3"/>
  <c r="E26" i="3"/>
  <c r="G26" i="3"/>
  <c r="H25" i="3"/>
  <c r="E25" i="3"/>
  <c r="G25" i="3"/>
  <c r="H24" i="3"/>
  <c r="E24" i="3"/>
  <c r="G24" i="3" s="1"/>
  <c r="H23" i="3"/>
  <c r="E23" i="3"/>
  <c r="G23" i="3" s="1"/>
  <c r="H21" i="3"/>
  <c r="E21" i="3"/>
  <c r="G21" i="3" s="1"/>
  <c r="H20" i="3"/>
  <c r="E20" i="3"/>
  <c r="G20" i="3" s="1"/>
  <c r="H19" i="3"/>
  <c r="E19" i="3"/>
  <c r="G19" i="3"/>
  <c r="H18" i="3"/>
  <c r="E18" i="3"/>
  <c r="G18" i="3" s="1"/>
  <c r="H17" i="3"/>
  <c r="E17" i="3"/>
  <c r="G17" i="3" s="1"/>
  <c r="H16" i="3"/>
  <c r="E16" i="3"/>
  <c r="G16" i="3" s="1"/>
  <c r="H15" i="3"/>
  <c r="E15" i="3"/>
  <c r="G15" i="3"/>
  <c r="H14" i="3"/>
  <c r="E14" i="3"/>
  <c r="G14" i="3" s="1"/>
  <c r="H13" i="3"/>
  <c r="E13" i="3"/>
  <c r="G13" i="3" s="1"/>
  <c r="H12" i="3"/>
  <c r="E12" i="3"/>
  <c r="G12" i="3" s="1"/>
  <c r="H11" i="3"/>
  <c r="E11" i="3"/>
  <c r="G11" i="3"/>
  <c r="H10" i="3"/>
  <c r="E10" i="3"/>
  <c r="G10" i="3" s="1"/>
  <c r="H9" i="3"/>
  <c r="E9" i="3"/>
  <c r="G9" i="3"/>
  <c r="H7" i="3"/>
  <c r="E7" i="3"/>
  <c r="G7" i="3"/>
  <c r="H6" i="3"/>
  <c r="E6" i="3"/>
  <c r="G6" i="3" s="1"/>
  <c r="H5" i="3"/>
  <c r="E5" i="3"/>
  <c r="G5" i="3" s="1"/>
  <c r="H4" i="3"/>
  <c r="E4" i="3"/>
  <c r="G4" i="3" s="1"/>
  <c r="H77" i="3" l="1"/>
  <c r="G77" i="3"/>
</calcChain>
</file>

<file path=xl/sharedStrings.xml><?xml version="1.0" encoding="utf-8"?>
<sst xmlns="http://schemas.openxmlformats.org/spreadsheetml/2006/main" count="312" uniqueCount="136">
  <si>
    <t>Наименование</t>
  </si>
  <si>
    <t>Штук в упаковке</t>
  </si>
  <si>
    <t>Цена за ед., с НДС 18%</t>
  </si>
  <si>
    <t>Сумма к оплате</t>
  </si>
  <si>
    <t>Цена за уп., с НДС 18%</t>
  </si>
  <si>
    <t>Итоговые реквизиты заказа</t>
  </si>
  <si>
    <t>итоговая сумма
 заказа</t>
  </si>
  <si>
    <t>Ваш заказ</t>
  </si>
  <si>
    <t>вес заказа</t>
  </si>
  <si>
    <t>ЗАКАЗ в упак.</t>
  </si>
  <si>
    <t>ВЕС</t>
  </si>
  <si>
    <t>общее число
 упак в заказе</t>
  </si>
  <si>
    <t>кол-во паллет</t>
  </si>
  <si>
    <t>20х250мл</t>
  </si>
  <si>
    <t>Сок гранатовый восстановленный «Kral»</t>
  </si>
  <si>
    <t>8х1000мл</t>
  </si>
  <si>
    <t xml:space="preserve">Сок гранатовый восстановленный «Kral»  </t>
  </si>
  <si>
    <t xml:space="preserve">Нектар черничный «Kral» </t>
  </si>
  <si>
    <t xml:space="preserve">Нектар вишневый «Kral»  </t>
  </si>
  <si>
    <t xml:space="preserve">Нектар черносмородиновый «Kral»   </t>
  </si>
  <si>
    <t>ТМ</t>
  </si>
  <si>
    <t xml:space="preserve">Сок яблочный «Kral»   </t>
  </si>
  <si>
    <t>Сок гранатовый</t>
  </si>
  <si>
    <t>Клиент:</t>
  </si>
  <si>
    <t>Аршани</t>
  </si>
  <si>
    <t xml:space="preserve">Сок апельсиновый </t>
  </si>
  <si>
    <t>6х1000мл</t>
  </si>
  <si>
    <t>Сок яблочный</t>
  </si>
  <si>
    <t>Сок томатный</t>
  </si>
  <si>
    <t>Фруктовый нектар бананово-клубничный</t>
  </si>
  <si>
    <t xml:space="preserve">Фруктовый нектар гранатовый </t>
  </si>
  <si>
    <t>Фруктовый нектар апельсиновый</t>
  </si>
  <si>
    <t xml:space="preserve">Фруктовый нектар грейпфрутовый </t>
  </si>
  <si>
    <t xml:space="preserve">Фруктовый нектар персиковый </t>
  </si>
  <si>
    <t xml:space="preserve">Фруктовый нектар абрикосовый </t>
  </si>
  <si>
    <t>Фруктовый нектар яблочный</t>
  </si>
  <si>
    <t>Фруктовый нектар вишневый</t>
  </si>
  <si>
    <t xml:space="preserve">Фруктовый нектар мульти фруктовый </t>
  </si>
  <si>
    <t>Фруктовый нектар манго</t>
  </si>
  <si>
    <t>Фруктовый нектар яблочный с мякотью</t>
  </si>
  <si>
    <t>Фруктовый нектар грушевый</t>
  </si>
  <si>
    <t xml:space="preserve">Овощной нектар морковный        </t>
  </si>
  <si>
    <t xml:space="preserve">Овощной нектар тыквенный </t>
  </si>
  <si>
    <t>Овощной нектар свекольно-яблочный</t>
  </si>
  <si>
    <t>Овощной нектар тыквенно-облепиховый</t>
  </si>
  <si>
    <t>Овощной нектар морковно-яблочный</t>
  </si>
  <si>
    <t>Ягодный нектар клюквенный из сока прямого отжима</t>
  </si>
  <si>
    <t>Ягодный нектар брусничный из сока прямого отжима</t>
  </si>
  <si>
    <t>Ягодный нектар облепиховый из сока прямого отжима</t>
  </si>
  <si>
    <t>Ягодный нектар ежевичный из сока прямого отжима</t>
  </si>
  <si>
    <t>Ягодный нектар малиновый из сока прямого отжима</t>
  </si>
  <si>
    <t>Ягодный нектар лесные ягоды из сока прямого отжима</t>
  </si>
  <si>
    <t>Компот вишневый</t>
  </si>
  <si>
    <t>Компот абрикосовый</t>
  </si>
  <si>
    <t>Компот кизиловый</t>
  </si>
  <si>
    <t>Компот сливовый</t>
  </si>
  <si>
    <t>Компот персиковый</t>
  </si>
  <si>
    <t>Нектар из шиповника</t>
  </si>
  <si>
    <t>Нектар из шиповника и граната</t>
  </si>
  <si>
    <t>Нектар из шиповника и малины</t>
  </si>
  <si>
    <t>Нектар из шиповника и черной смородины</t>
  </si>
  <si>
    <t>Нектар из шиповника и клюквы</t>
  </si>
  <si>
    <t>Морс клюквенный</t>
  </si>
  <si>
    <t>Морс брусничный</t>
  </si>
  <si>
    <t>Нектар клюквенный с фруктозой Прямой отжима</t>
  </si>
  <si>
    <t>Нектар Лесные ягоды с фруктозой Прямой отжим</t>
  </si>
  <si>
    <t>Нектар Облепиховый с фруктозой Прямой отжим</t>
  </si>
  <si>
    <t>Нектар тыквенный с фруктозой</t>
  </si>
  <si>
    <t>Нектар гранатовый с фруктозой</t>
  </si>
  <si>
    <t>Нектар грейпфрутовый с фруктозой</t>
  </si>
  <si>
    <t>Нектар абрикосовый с фруктозой</t>
  </si>
  <si>
    <t>Нектар из шиповника с фруктозой</t>
  </si>
  <si>
    <t>Нектар из шиповника и граната с фруктозой</t>
  </si>
  <si>
    <t>Нектар из шиповника и ежевики с фруктозой</t>
  </si>
  <si>
    <t>Нектар из шиповника и клюквы с фруктозой</t>
  </si>
  <si>
    <t>Нектар из шиповника и черники с фруктозой</t>
  </si>
  <si>
    <t>Томатный сок</t>
  </si>
  <si>
    <t>Бананово-Клубничный Нектар</t>
  </si>
  <si>
    <t>Апельсиновый Нектар</t>
  </si>
  <si>
    <t>Гранатовый  Нектар</t>
  </si>
  <si>
    <t>Ананасовый Нектар</t>
  </si>
  <si>
    <t>Грейпфрутовый  Нектар</t>
  </si>
  <si>
    <t>Вишневый Нектар</t>
  </si>
  <si>
    <t>Морковный  Нектар</t>
  </si>
  <si>
    <t>Тыквенный Нектар</t>
  </si>
  <si>
    <t>Тыквенно-облепиховый Нектар</t>
  </si>
  <si>
    <t>Шиповниковый Нектар</t>
  </si>
  <si>
    <t>Шиповниково-Гранатовый Нектар</t>
  </si>
  <si>
    <t>Персиковый Нектар</t>
  </si>
  <si>
    <t>Яблочный сок</t>
  </si>
  <si>
    <t>Фруктовый нектар манго-апельсиновый</t>
  </si>
  <si>
    <t>Фруктовый нектар бананово-яблочно-морк</t>
  </si>
  <si>
    <t>Овощной нектар тыквенно-морковный</t>
  </si>
  <si>
    <t>Морс черничный</t>
  </si>
  <si>
    <t>Морс облепиховый</t>
  </si>
  <si>
    <t xml:space="preserve">            Форма заявки на Аршани</t>
  </si>
  <si>
    <t>Вадим Горбачев т.+7985 183 8595 E-mail: vg@hnorganic.com</t>
  </si>
  <si>
    <t>Сок ананасовый</t>
  </si>
  <si>
    <t>Фруктовый нектар гуава</t>
  </si>
  <si>
    <t>8х750мл</t>
  </si>
  <si>
    <t xml:space="preserve">Сок томатный с пряностями «Kral»   </t>
  </si>
  <si>
    <t xml:space="preserve">Сок свекольный «Kral» </t>
  </si>
  <si>
    <t xml:space="preserve">Нектар шиповиковый «Kral» </t>
  </si>
  <si>
    <t>12х310мл</t>
  </si>
  <si>
    <t>Сок ананасовый "Kral" ЭКО</t>
  </si>
  <si>
    <t xml:space="preserve">Сок апельсиновый с мякотью восстановленный «Kral» </t>
  </si>
  <si>
    <t xml:space="preserve">Нектар из манго с мякотью  «Kral»  </t>
  </si>
  <si>
    <t xml:space="preserve">Сок ананасовый «Kral»  </t>
  </si>
  <si>
    <t xml:space="preserve">Нектар из манго с мякотью «Kral» </t>
  </si>
  <si>
    <t>Нектар морковный с мякотью «DeVita»</t>
  </si>
  <si>
    <t>Сок гранатовый прямого отжима «Kral» ЭКО</t>
  </si>
  <si>
    <t>Нектар из Манго с мякотью "Kral" ЭКО</t>
  </si>
  <si>
    <t xml:space="preserve">Соус гранатовый Наршараб «Kral» </t>
  </si>
  <si>
    <t xml:space="preserve">Морс "Ягодный сбор" ежев,чер смор,клюква,черн, «Kral» </t>
  </si>
  <si>
    <t xml:space="preserve">Сок гранатовый восстановленный «Вкус Союза»  </t>
  </si>
  <si>
    <t xml:space="preserve">Нектар из фейхоа с мякотью  «Kral» </t>
  </si>
  <si>
    <t xml:space="preserve">Нектар абрикосовый с мякотью «Kral» </t>
  </si>
  <si>
    <t>Нектар облепиховый с мякотью «DeVita»</t>
  </si>
  <si>
    <t xml:space="preserve">Нектар персиковый с мякотью «Kral» </t>
  </si>
  <si>
    <t xml:space="preserve">Нектар ежевичный «Kral» </t>
  </si>
  <si>
    <t xml:space="preserve">Нектар малиновый с мякотью «Kral» </t>
  </si>
  <si>
    <t xml:space="preserve">Нектар клубничный с мякотью «Kral» </t>
  </si>
  <si>
    <t xml:space="preserve">Морс клюквенный «Kral» </t>
  </si>
  <si>
    <t xml:space="preserve">Нектар клюквенный «Kral» </t>
  </si>
  <si>
    <t>Логистические данные</t>
  </si>
  <si>
    <t>Кол-во поддонов в 1 машине</t>
  </si>
  <si>
    <t>Кол-во упаковок на 1 поддоне (1л)</t>
  </si>
  <si>
    <t>Кол-во упаковок на 1 поддоне (0,25л)</t>
  </si>
  <si>
    <t xml:space="preserve">Вес 1 упаковки (8шт, 1л) кг </t>
  </si>
  <si>
    <t xml:space="preserve">Вес 1 упаковки (20шт, 0,25л) кг </t>
  </si>
  <si>
    <t>Кол-во в упаковке</t>
  </si>
  <si>
    <t xml:space="preserve">Рекомендуемая отпускная цена для дистрибьюторов </t>
  </si>
  <si>
    <t>Рекомендуемая цена на полке</t>
  </si>
  <si>
    <t>Нектар из киви и банана с мякотью</t>
  </si>
  <si>
    <t>Нектар из манго и маракуйи с мякотью "Kral"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</si>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</sst>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р.&quot;"/>
    <numFmt numFmtId="165" formatCode="0.0"/>
  </numFmts>
  <fonts count="34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1" tint="0.34998626667073579"/>
      <name val="Times New Roman"/>
      <family val="1"/>
      <charset val="204"/>
    </font>
    <font>
      <sz val="11"/>
      <color theme="1" tint="0.34998626667073579"/>
      <name val="Calibri"/>
      <family val="2"/>
      <scheme val="minor"/>
    </font>
    <font>
      <sz val="11"/>
      <color theme="1" tint="0.34998626667073579"/>
      <name val="Carcoal CY"/>
      <charset val="204"/>
    </font>
    <font>
      <b/>
      <sz val="11"/>
      <color theme="1" tint="0.34998626667073579"/>
      <name val="Times New Roman"/>
      <family val="1"/>
      <charset val="204"/>
    </font>
    <font>
      <b/>
      <sz val="9"/>
      <color theme="1" tint="0.34998626667073579"/>
      <name val="Times New Roman"/>
      <family val="1"/>
      <charset val="204"/>
    </font>
    <font>
      <sz val="8"/>
      <color theme="1" tint="0.34998626667073579"/>
      <name val="Carcoal CY"/>
      <charset val="204"/>
    </font>
    <font>
      <b/>
      <sz val="8"/>
      <color theme="1" tint="0.34998626667073579"/>
      <name val="Times New Roman"/>
      <family val="1"/>
      <charset val="204"/>
    </font>
    <font>
      <sz val="22"/>
      <color theme="1" tint="0.34998626667073579"/>
      <name val="Monotype Corsiva"/>
      <family val="4"/>
      <charset val="204"/>
    </font>
    <font>
      <sz val="22"/>
      <color theme="1"/>
      <name val="Monotype Corsiva"/>
      <family val="4"/>
      <charset val="204"/>
    </font>
    <font>
      <b/>
      <sz val="9"/>
      <color theme="1" tint="0.34998626667073579"/>
      <name val="Carcoal CY"/>
      <charset val="204"/>
    </font>
    <font>
      <b/>
      <sz val="9"/>
      <color theme="1"/>
      <name val="Calibri"/>
      <family val="2"/>
      <scheme val="minor"/>
    </font>
    <font>
      <sz val="10"/>
      <color theme="1" tint="0.249977111117893"/>
      <name val="Cambria"/>
      <family val="1"/>
      <charset val="204"/>
      <scheme val="major"/>
    </font>
    <font>
      <b/>
      <sz val="10"/>
      <color theme="1" tint="0.249977111117893"/>
      <name val="Constantia"/>
      <family val="1"/>
      <charset val="204"/>
    </font>
    <font>
      <b/>
      <sz val="12"/>
      <color theme="1" tint="0.249977111117893"/>
      <name val="Cambria"/>
      <family val="1"/>
      <charset val="204"/>
      <scheme val="major"/>
    </font>
    <font>
      <sz val="14"/>
      <color theme="1"/>
      <name val="Calibri"/>
      <family val="2"/>
      <scheme val="minor"/>
    </font>
    <font>
      <sz val="16"/>
      <color rgb="FFC00000"/>
      <name val="Charcoal CY"/>
      <charset val="204"/>
    </font>
    <font>
      <sz val="11"/>
      <color rgb="FFC00000"/>
      <name val="Charcoal CY"/>
      <charset val="204"/>
    </font>
    <font>
      <sz val="14"/>
      <color rgb="FFC00000"/>
      <name val="Charcoal CY"/>
      <charset val="204"/>
    </font>
    <font>
      <b/>
      <sz val="11"/>
      <color rgb="FFC00000"/>
      <name val="Charcoal CY"/>
      <charset val="204"/>
    </font>
    <font>
      <sz val="12"/>
      <color rgb="FFC00000"/>
      <name val="Charcoal CY"/>
      <charset val="204"/>
    </font>
    <font>
      <u/>
      <sz val="11"/>
      <color theme="10"/>
      <name val="Calibri"/>
      <family val="2"/>
      <scheme val="minor"/>
    </font>
    <font>
      <b/>
      <u/>
      <sz val="20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3"/>
      <name val="Century"/>
      <family val="1"/>
      <charset val="204"/>
    </font>
    <font>
      <sz val="9"/>
      <color theme="3"/>
      <name val="Century"/>
      <family val="1"/>
      <charset val="204"/>
    </font>
    <font>
      <sz val="12"/>
      <color rgb="FF002060"/>
      <name val="Century"/>
      <family val="1"/>
      <charset val="204"/>
    </font>
    <font>
      <sz val="12"/>
      <color rgb="FFFF0000"/>
      <name val="Century"/>
      <family val="1"/>
      <charset val="204"/>
    </font>
    <font>
      <sz val="9"/>
      <color theme="1" tint="0.34998626667073579"/>
      <name val="Calibri"/>
      <family val="2"/>
      <scheme val="minor"/>
    </font>
    <font>
      <b/>
      <sz val="18"/>
      <color theme="1" tint="0.34998626667073579"/>
      <name val="Frenchpress"/>
      <family val="3"/>
    </font>
    <font>
      <sz val="2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5F951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medium">
        <color theme="3"/>
      </right>
      <top/>
      <bottom style="thin">
        <color theme="3"/>
      </bottom>
      <diagonal/>
    </border>
    <border>
      <left style="medium">
        <color theme="3"/>
      </left>
      <right style="thin">
        <color theme="3"/>
      </right>
      <top/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thin">
        <color theme="3"/>
      </bottom>
      <diagonal/>
    </border>
    <border>
      <left/>
      <right/>
      <top style="medium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/>
      <top style="thin">
        <color theme="3"/>
      </top>
      <bottom style="medium">
        <color theme="3"/>
      </bottom>
      <diagonal/>
    </border>
    <border>
      <left/>
      <right/>
      <top style="thin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3" fillId="0" borderId="0" applyNumberFormat="0" applyFill="0" applyBorder="0" applyAlignment="0" applyProtection="0"/>
  </cellStyleXfs>
  <cellXfs count="115">
    <xf numFmtId="0" fontId="0" fillId="0" borderId="0" xfId="0"/>
    <xf numFmtId="0" fontId="3" fillId="0" borderId="0" xfId="0" applyFont="1" applyAlignment="1" applyProtection="1">
      <alignment horizontal="center"/>
      <protection hidden="1"/>
    </xf>
    <xf numFmtId="165" fontId="4" fillId="0" borderId="0" xfId="0" applyNumberFormat="1" applyFont="1" applyAlignment="1">
      <alignment horizontal="center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>
      <alignment horizontal="center"/>
    </xf>
    <xf numFmtId="0" fontId="8" fillId="5" borderId="1" xfId="0" applyFont="1" applyFill="1" applyBorder="1" applyAlignment="1" applyProtection="1">
      <alignment horizontal="center" vertical="center" wrapText="1"/>
      <protection hidden="1"/>
    </xf>
    <xf numFmtId="16" fontId="5" fillId="5" borderId="16" xfId="0" applyNumberFormat="1" applyFont="1" applyFill="1" applyBorder="1" applyAlignment="1" applyProtection="1">
      <alignment horizontal="center"/>
      <protection hidden="1"/>
    </xf>
    <xf numFmtId="0" fontId="0" fillId="0" borderId="0" xfId="0" applyProtection="1"/>
    <xf numFmtId="0" fontId="14" fillId="8" borderId="6" xfId="0" applyFont="1" applyFill="1" applyBorder="1" applyAlignment="1">
      <alignment horizontal="center"/>
    </xf>
    <xf numFmtId="0" fontId="15" fillId="8" borderId="6" xfId="0" applyFont="1" applyFill="1" applyBorder="1" applyAlignment="1" applyProtection="1">
      <alignment horizontal="left"/>
      <protection hidden="1"/>
    </xf>
    <xf numFmtId="0" fontId="14" fillId="8" borderId="6" xfId="0" applyFont="1" applyFill="1" applyBorder="1" applyAlignment="1" applyProtection="1">
      <alignment horizontal="center" vertical="center" wrapText="1"/>
      <protection hidden="1"/>
    </xf>
    <xf numFmtId="164" fontId="16" fillId="8" borderId="6" xfId="0" applyNumberFormat="1" applyFont="1" applyFill="1" applyBorder="1" applyAlignment="1" applyProtection="1">
      <alignment horizontal="center" vertical="center" wrapText="1"/>
      <protection hidden="1"/>
    </xf>
    <xf numFmtId="164" fontId="14" fillId="8" borderId="6" xfId="0" applyNumberFormat="1" applyFont="1" applyFill="1" applyBorder="1" applyAlignment="1" applyProtection="1">
      <alignment horizontal="center" vertical="center"/>
      <protection hidden="1"/>
    </xf>
    <xf numFmtId="0" fontId="14" fillId="8" borderId="6" xfId="0" applyFont="1" applyFill="1" applyBorder="1" applyAlignment="1" applyProtection="1">
      <alignment horizontal="center"/>
    </xf>
    <xf numFmtId="164" fontId="14" fillId="8" borderId="6" xfId="0" applyNumberFormat="1" applyFont="1" applyFill="1" applyBorder="1" applyAlignment="1" applyProtection="1">
      <alignment horizontal="center"/>
    </xf>
    <xf numFmtId="165" fontId="14" fillId="8" borderId="6" xfId="0" applyNumberFormat="1" applyFont="1" applyFill="1" applyBorder="1" applyAlignment="1" applyProtection="1">
      <alignment horizontal="center"/>
    </xf>
    <xf numFmtId="0" fontId="17" fillId="0" borderId="0" xfId="0" applyFont="1"/>
    <xf numFmtId="0" fontId="19" fillId="0" borderId="11" xfId="0" applyFont="1" applyFill="1" applyBorder="1" applyAlignment="1">
      <alignment horizontal="center" vertical="center" wrapText="1"/>
    </xf>
    <xf numFmtId="165" fontId="19" fillId="0" borderId="12" xfId="0" applyNumberFormat="1" applyFont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/>
    </xf>
    <xf numFmtId="164" fontId="21" fillId="2" borderId="6" xfId="0" applyNumberFormat="1" applyFont="1" applyFill="1" applyBorder="1" applyAlignment="1">
      <alignment horizontal="center"/>
    </xf>
    <xf numFmtId="165" fontId="21" fillId="2" borderId="7" xfId="0" applyNumberFormat="1" applyFont="1" applyFill="1" applyBorder="1" applyAlignment="1">
      <alignment horizontal="center"/>
    </xf>
    <xf numFmtId="1" fontId="21" fillId="0" borderId="9" xfId="0" applyNumberFormat="1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165" fontId="19" fillId="0" borderId="10" xfId="0" applyNumberFormat="1" applyFont="1" applyBorder="1" applyAlignment="1">
      <alignment horizontal="center"/>
    </xf>
    <xf numFmtId="0" fontId="14" fillId="9" borderId="13" xfId="0" applyFont="1" applyFill="1" applyBorder="1" applyAlignment="1">
      <alignment horizontal="center"/>
    </xf>
    <xf numFmtId="0" fontId="14" fillId="9" borderId="5" xfId="0" applyFont="1" applyFill="1" applyBorder="1" applyAlignment="1">
      <alignment horizontal="center"/>
    </xf>
    <xf numFmtId="0" fontId="14" fillId="9" borderId="8" xfId="0" applyFont="1" applyFill="1" applyBorder="1" applyAlignment="1">
      <alignment horizontal="center"/>
    </xf>
    <xf numFmtId="0" fontId="15" fillId="7" borderId="6" xfId="0" applyFont="1" applyFill="1" applyBorder="1" applyAlignment="1" applyProtection="1">
      <alignment horizontal="left"/>
      <protection hidden="1"/>
    </xf>
    <xf numFmtId="0" fontId="14" fillId="7" borderId="6" xfId="0" applyFont="1" applyFill="1" applyBorder="1" applyAlignment="1" applyProtection="1">
      <alignment horizontal="center" vertical="center" wrapText="1"/>
      <protection hidden="1"/>
    </xf>
    <xf numFmtId="164" fontId="16" fillId="7" borderId="6" xfId="0" applyNumberFormat="1" applyFont="1" applyFill="1" applyBorder="1" applyAlignment="1" applyProtection="1">
      <alignment horizontal="center" vertical="center" wrapText="1"/>
      <protection hidden="1"/>
    </xf>
    <xf numFmtId="164" fontId="14" fillId="7" borderId="6" xfId="0" applyNumberFormat="1" applyFont="1" applyFill="1" applyBorder="1" applyAlignment="1" applyProtection="1">
      <alignment horizontal="center" vertical="center"/>
      <protection hidden="1"/>
    </xf>
    <xf numFmtId="0" fontId="14" fillId="7" borderId="6" xfId="0" applyFont="1" applyFill="1" applyBorder="1" applyAlignment="1">
      <alignment horizontal="center"/>
    </xf>
    <xf numFmtId="164" fontId="14" fillId="7" borderId="6" xfId="0" applyNumberFormat="1" applyFont="1" applyFill="1" applyBorder="1" applyAlignment="1">
      <alignment horizontal="center"/>
    </xf>
    <xf numFmtId="165" fontId="14" fillId="7" borderId="7" xfId="0" applyNumberFormat="1" applyFont="1" applyFill="1" applyBorder="1" applyAlignment="1">
      <alignment horizontal="center"/>
    </xf>
    <xf numFmtId="0" fontId="14" fillId="7" borderId="6" xfId="0" applyFont="1" applyFill="1" applyBorder="1" applyAlignment="1" applyProtection="1">
      <alignment horizontal="center"/>
    </xf>
    <xf numFmtId="164" fontId="14" fillId="7" borderId="6" xfId="0" applyNumberFormat="1" applyFont="1" applyFill="1" applyBorder="1" applyAlignment="1" applyProtection="1">
      <alignment horizontal="center"/>
    </xf>
    <xf numFmtId="0" fontId="15" fillId="7" borderId="11" xfId="0" applyFont="1" applyFill="1" applyBorder="1" applyAlignment="1" applyProtection="1">
      <alignment horizontal="left"/>
      <protection hidden="1"/>
    </xf>
    <xf numFmtId="0" fontId="14" fillId="7" borderId="11" xfId="0" applyFont="1" applyFill="1" applyBorder="1" applyAlignment="1" applyProtection="1">
      <alignment horizontal="center" vertical="center" wrapText="1"/>
      <protection hidden="1"/>
    </xf>
    <xf numFmtId="164" fontId="16" fillId="7" borderId="11" xfId="0" applyNumberFormat="1" applyFont="1" applyFill="1" applyBorder="1" applyAlignment="1" applyProtection="1">
      <alignment horizontal="center" vertical="center" wrapText="1"/>
      <protection hidden="1"/>
    </xf>
    <xf numFmtId="164" fontId="14" fillId="7" borderId="11" xfId="0" applyNumberFormat="1" applyFont="1" applyFill="1" applyBorder="1" applyAlignment="1" applyProtection="1">
      <alignment horizontal="center" vertical="center"/>
      <protection hidden="1"/>
    </xf>
    <xf numFmtId="0" fontId="14" fillId="7" borderId="11" xfId="0" applyFont="1" applyFill="1" applyBorder="1" applyAlignment="1">
      <alignment horizontal="center"/>
    </xf>
    <xf numFmtId="164" fontId="14" fillId="7" borderId="11" xfId="0" applyNumberFormat="1" applyFont="1" applyFill="1" applyBorder="1" applyAlignment="1">
      <alignment horizontal="center"/>
    </xf>
    <xf numFmtId="165" fontId="14" fillId="7" borderId="12" xfId="0" applyNumberFormat="1" applyFont="1" applyFill="1" applyBorder="1" applyAlignment="1">
      <alignment horizontal="center"/>
    </xf>
    <xf numFmtId="0" fontId="15" fillId="7" borderId="6" xfId="0" applyFont="1" applyFill="1" applyBorder="1" applyAlignment="1" applyProtection="1">
      <alignment horizontal="left" wrapText="1"/>
      <protection hidden="1"/>
    </xf>
    <xf numFmtId="0" fontId="15" fillId="7" borderId="17" xfId="0" applyFont="1" applyFill="1" applyBorder="1" applyAlignment="1" applyProtection="1">
      <alignment horizontal="left"/>
      <protection hidden="1"/>
    </xf>
    <xf numFmtId="0" fontId="14" fillId="7" borderId="9" xfId="0" applyFont="1" applyFill="1" applyBorder="1" applyAlignment="1" applyProtection="1">
      <alignment horizontal="center" vertical="center" wrapText="1"/>
      <protection hidden="1"/>
    </xf>
    <xf numFmtId="164" fontId="16" fillId="7" borderId="9" xfId="0" applyNumberFormat="1" applyFont="1" applyFill="1" applyBorder="1" applyAlignment="1" applyProtection="1">
      <alignment horizontal="center" vertical="center" wrapText="1"/>
      <protection hidden="1"/>
    </xf>
    <xf numFmtId="164" fontId="14" fillId="7" borderId="9" xfId="0" applyNumberFormat="1" applyFont="1" applyFill="1" applyBorder="1" applyAlignment="1" applyProtection="1">
      <alignment horizontal="center" vertical="center"/>
      <protection hidden="1"/>
    </xf>
    <xf numFmtId="0" fontId="14" fillId="7" borderId="9" xfId="0" applyFont="1" applyFill="1" applyBorder="1" applyAlignment="1" applyProtection="1">
      <alignment horizontal="center"/>
    </xf>
    <xf numFmtId="164" fontId="14" fillId="7" borderId="9" xfId="0" applyNumberFormat="1" applyFont="1" applyFill="1" applyBorder="1" applyAlignment="1" applyProtection="1">
      <alignment horizontal="center"/>
    </xf>
    <xf numFmtId="0" fontId="9" fillId="0" borderId="28" xfId="0" applyFont="1" applyBorder="1" applyAlignment="1" applyProtection="1">
      <alignment horizontal="center" vertical="center"/>
      <protection hidden="1"/>
    </xf>
    <xf numFmtId="0" fontId="6" fillId="0" borderId="28" xfId="0" applyFont="1" applyBorder="1" applyAlignment="1" applyProtection="1">
      <alignment horizontal="center" vertical="center"/>
      <protection hidden="1"/>
    </xf>
    <xf numFmtId="0" fontId="9" fillId="0" borderId="29" xfId="0" applyFont="1" applyBorder="1" applyAlignment="1" applyProtection="1">
      <alignment horizontal="center" vertical="center" wrapText="1"/>
      <protection hidden="1"/>
    </xf>
    <xf numFmtId="164" fontId="7" fillId="0" borderId="29" xfId="0" applyNumberFormat="1" applyFont="1" applyBorder="1" applyAlignment="1" applyProtection="1">
      <alignment horizontal="center" vertical="center" wrapText="1"/>
      <protection hidden="1"/>
    </xf>
    <xf numFmtId="0" fontId="9" fillId="4" borderId="29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165" fontId="9" fillId="0" borderId="29" xfId="0" applyNumberFormat="1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/>
    </xf>
    <xf numFmtId="0" fontId="15" fillId="7" borderId="3" xfId="0" applyFont="1" applyFill="1" applyBorder="1" applyAlignment="1" applyProtection="1">
      <alignment horizontal="left"/>
      <protection hidden="1"/>
    </xf>
    <xf numFmtId="0" fontId="14" fillId="7" borderId="3" xfId="0" applyFont="1" applyFill="1" applyBorder="1" applyAlignment="1" applyProtection="1">
      <alignment horizontal="center" vertical="center" wrapText="1"/>
      <protection hidden="1"/>
    </xf>
    <xf numFmtId="164" fontId="16" fillId="7" borderId="3" xfId="0" applyNumberFormat="1" applyFont="1" applyFill="1" applyBorder="1" applyAlignment="1" applyProtection="1">
      <alignment horizontal="center" vertical="center" wrapText="1"/>
      <protection hidden="1"/>
    </xf>
    <xf numFmtId="164" fontId="14" fillId="7" borderId="3" xfId="0" applyNumberFormat="1" applyFont="1" applyFill="1" applyBorder="1" applyAlignment="1" applyProtection="1">
      <alignment horizontal="center" vertical="center"/>
      <protection hidden="1"/>
    </xf>
    <xf numFmtId="0" fontId="14" fillId="7" borderId="3" xfId="0" applyFont="1" applyFill="1" applyBorder="1" applyAlignment="1">
      <alignment horizontal="center"/>
    </xf>
    <xf numFmtId="164" fontId="14" fillId="7" borderId="3" xfId="0" applyNumberFormat="1" applyFont="1" applyFill="1" applyBorder="1" applyAlignment="1">
      <alignment horizontal="center"/>
    </xf>
    <xf numFmtId="165" fontId="14" fillId="7" borderId="4" xfId="0" applyNumberFormat="1" applyFont="1" applyFill="1" applyBorder="1" applyAlignment="1">
      <alignment horizontal="center"/>
    </xf>
    <xf numFmtId="0" fontId="15" fillId="7" borderId="9" xfId="0" applyFont="1" applyFill="1" applyBorder="1" applyAlignment="1" applyProtection="1">
      <alignment horizontal="left"/>
      <protection hidden="1"/>
    </xf>
    <xf numFmtId="0" fontId="14" fillId="7" borderId="9" xfId="0" applyFont="1" applyFill="1" applyBorder="1" applyAlignment="1">
      <alignment horizontal="center"/>
    </xf>
    <xf numFmtId="164" fontId="14" fillId="7" borderId="9" xfId="0" applyNumberFormat="1" applyFont="1" applyFill="1" applyBorder="1" applyAlignment="1">
      <alignment horizontal="center"/>
    </xf>
    <xf numFmtId="165" fontId="14" fillId="7" borderId="10" xfId="0" applyNumberFormat="1" applyFont="1" applyFill="1" applyBorder="1" applyAlignment="1">
      <alignment horizontal="center"/>
    </xf>
    <xf numFmtId="0" fontId="14" fillId="9" borderId="14" xfId="0" applyFont="1" applyFill="1" applyBorder="1" applyAlignment="1">
      <alignment horizontal="center"/>
    </xf>
    <xf numFmtId="0" fontId="15" fillId="7" borderId="15" xfId="0" applyFont="1" applyFill="1" applyBorder="1" applyAlignment="1" applyProtection="1">
      <alignment horizontal="left"/>
      <protection hidden="1"/>
    </xf>
    <xf numFmtId="0" fontId="14" fillId="7" borderId="15" xfId="0" applyFont="1" applyFill="1" applyBorder="1" applyAlignment="1" applyProtection="1">
      <alignment horizontal="center" vertical="center" wrapText="1"/>
      <protection hidden="1"/>
    </xf>
    <xf numFmtId="164" fontId="16" fillId="7" borderId="15" xfId="0" applyNumberFormat="1" applyFont="1" applyFill="1" applyBorder="1" applyAlignment="1" applyProtection="1">
      <alignment horizontal="center" vertical="center" wrapText="1"/>
      <protection hidden="1"/>
    </xf>
    <xf numFmtId="164" fontId="14" fillId="7" borderId="15" xfId="0" applyNumberFormat="1" applyFont="1" applyFill="1" applyBorder="1" applyAlignment="1" applyProtection="1">
      <alignment horizontal="center" vertical="center"/>
      <protection hidden="1"/>
    </xf>
    <xf numFmtId="0" fontId="14" fillId="7" borderId="15" xfId="0" applyFont="1" applyFill="1" applyBorder="1" applyAlignment="1" applyProtection="1">
      <alignment horizontal="center"/>
    </xf>
    <xf numFmtId="164" fontId="14" fillId="7" borderId="15" xfId="0" applyNumberFormat="1" applyFont="1" applyFill="1" applyBorder="1" applyAlignment="1" applyProtection="1">
      <alignment horizontal="center"/>
    </xf>
    <xf numFmtId="165" fontId="14" fillId="7" borderId="27" xfId="0" applyNumberFormat="1" applyFont="1" applyFill="1" applyBorder="1" applyAlignment="1">
      <alignment horizontal="center"/>
    </xf>
    <xf numFmtId="0" fontId="14" fillId="7" borderId="11" xfId="0" applyFont="1" applyFill="1" applyBorder="1" applyAlignment="1" applyProtection="1">
      <alignment horizontal="center"/>
    </xf>
    <xf numFmtId="164" fontId="14" fillId="7" borderId="11" xfId="0" applyNumberFormat="1" applyFont="1" applyFill="1" applyBorder="1" applyAlignment="1" applyProtection="1">
      <alignment horizontal="center"/>
    </xf>
    <xf numFmtId="0" fontId="14" fillId="7" borderId="3" xfId="0" applyFont="1" applyFill="1" applyBorder="1" applyAlignment="1" applyProtection="1">
      <alignment horizontal="center"/>
    </xf>
    <xf numFmtId="164" fontId="14" fillId="7" borderId="3" xfId="0" applyNumberFormat="1" applyFont="1" applyFill="1" applyBorder="1" applyAlignment="1" applyProtection="1">
      <alignment horizontal="center"/>
    </xf>
    <xf numFmtId="0" fontId="27" fillId="6" borderId="6" xfId="0" applyFont="1" applyFill="1" applyBorder="1" applyAlignment="1" applyProtection="1">
      <alignment horizontal="center" vertical="center" wrapText="1"/>
      <protection hidden="1"/>
    </xf>
    <xf numFmtId="0" fontId="28" fillId="6" borderId="6" xfId="0" applyFont="1" applyFill="1" applyBorder="1" applyAlignment="1" applyProtection="1">
      <alignment horizontal="left" vertical="center"/>
      <protection hidden="1"/>
    </xf>
    <xf numFmtId="164" fontId="26" fillId="6" borderId="6" xfId="0" applyNumberFormat="1" applyFont="1" applyFill="1" applyBorder="1" applyAlignment="1" applyProtection="1">
      <alignment horizontal="center" vertical="center" wrapText="1"/>
      <protection hidden="1"/>
    </xf>
    <xf numFmtId="0" fontId="29" fillId="6" borderId="6" xfId="0" applyFont="1" applyFill="1" applyBorder="1" applyAlignment="1" applyProtection="1">
      <alignment horizontal="left" vertical="center"/>
      <protection hidden="1"/>
    </xf>
    <xf numFmtId="0" fontId="7" fillId="0" borderId="29" xfId="0" applyFont="1" applyBorder="1" applyAlignment="1" applyProtection="1">
      <alignment horizontal="center" vertical="center" wrapText="1"/>
      <protection hidden="1"/>
    </xf>
    <xf numFmtId="0" fontId="30" fillId="0" borderId="0" xfId="0" applyFont="1" applyAlignment="1" applyProtection="1">
      <alignment horizontal="center"/>
      <protection hidden="1"/>
    </xf>
    <xf numFmtId="16" fontId="31" fillId="5" borderId="16" xfId="0" applyNumberFormat="1" applyFont="1" applyFill="1" applyBorder="1" applyAlignment="1" applyProtection="1">
      <alignment horizontal="center"/>
      <protection hidden="1"/>
    </xf>
    <xf numFmtId="0" fontId="28" fillId="6" borderId="6" xfId="0" applyFont="1" applyFill="1" applyBorder="1" applyAlignment="1" applyProtection="1">
      <alignment horizontal="left" vertical="center" wrapText="1"/>
      <protection hidden="1"/>
    </xf>
    <xf numFmtId="0" fontId="33" fillId="0" borderId="30" xfId="0" applyFont="1" applyBorder="1"/>
    <xf numFmtId="0" fontId="33" fillId="0" borderId="30" xfId="0" applyFont="1" applyBorder="1" applyAlignment="1">
      <alignment wrapText="1"/>
    </xf>
    <xf numFmtId="0" fontId="33" fillId="0" borderId="0" xfId="0" applyFont="1" applyBorder="1"/>
    <xf numFmtId="0" fontId="25" fillId="0" borderId="30" xfId="0" applyFont="1" applyBorder="1" applyAlignment="1">
      <alignment horizontal="center" vertical="center"/>
    </xf>
    <xf numFmtId="0" fontId="24" fillId="0" borderId="30" xfId="2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32" fillId="5" borderId="1" xfId="0" applyFont="1" applyFill="1" applyBorder="1" applyAlignment="1">
      <alignment horizontal="center" vertical="center"/>
    </xf>
    <xf numFmtId="0" fontId="32" fillId="5" borderId="31" xfId="0" applyFont="1" applyFill="1" applyBorder="1" applyAlignment="1">
      <alignment horizontal="center" vertical="center"/>
    </xf>
    <xf numFmtId="0" fontId="32" fillId="5" borderId="16" xfId="0" applyFont="1" applyFill="1" applyBorder="1" applyAlignment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  <protection hidden="1"/>
    </xf>
    <xf numFmtId="0" fontId="18" fillId="0" borderId="19" xfId="0" applyFont="1" applyFill="1" applyBorder="1" applyAlignment="1" applyProtection="1">
      <alignment horizontal="center" vertical="center"/>
      <protection hidden="1"/>
    </xf>
    <xf numFmtId="0" fontId="18" fillId="0" borderId="20" xfId="0" applyFont="1" applyFill="1" applyBorder="1" applyAlignment="1" applyProtection="1">
      <alignment horizontal="center" vertical="center"/>
      <protection hidden="1"/>
    </xf>
    <xf numFmtId="0" fontId="20" fillId="2" borderId="21" xfId="0" applyFont="1" applyFill="1" applyBorder="1" applyAlignment="1" applyProtection="1">
      <alignment horizontal="center" vertical="center"/>
      <protection hidden="1"/>
    </xf>
    <xf numFmtId="0" fontId="20" fillId="2" borderId="22" xfId="0" applyFont="1" applyFill="1" applyBorder="1" applyAlignment="1" applyProtection="1">
      <alignment horizontal="center" vertical="center"/>
      <protection hidden="1"/>
    </xf>
    <xf numFmtId="0" fontId="20" fillId="2" borderId="23" xfId="0" applyFont="1" applyFill="1" applyBorder="1" applyAlignment="1" applyProtection="1">
      <alignment horizontal="center" vertical="center"/>
      <protection hidden="1"/>
    </xf>
    <xf numFmtId="0" fontId="22" fillId="3" borderId="24" xfId="0" applyFont="1" applyFill="1" applyBorder="1" applyAlignment="1" applyProtection="1">
      <alignment horizontal="center"/>
      <protection hidden="1"/>
    </xf>
    <xf numFmtId="0" fontId="22" fillId="3" borderId="25" xfId="0" applyFont="1" applyFill="1" applyBorder="1" applyAlignment="1" applyProtection="1">
      <alignment horizontal="center"/>
      <protection hidden="1"/>
    </xf>
    <xf numFmtId="0" fontId="22" fillId="3" borderId="26" xfId="0" applyFont="1" applyFill="1" applyBorder="1" applyAlignment="1" applyProtection="1">
      <alignment horizont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11" fillId="0" borderId="0" xfId="0" applyFont="1" applyAlignment="1">
      <alignment horizontal="left" vertical="center"/>
    </xf>
    <xf numFmtId="164" fontId="3" fillId="0" borderId="0" xfId="0" applyNumberFormat="1" applyFont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  <color rgb="FFFFFFCC"/>
      <color rgb="FFFFFF99"/>
      <color rgb="FF66FF99"/>
      <color rgb="FFFFCC66"/>
      <color rgb="FFF4936C"/>
      <color rgb="FFF72616"/>
      <color rgb="FFF5F951"/>
      <color rgb="FFFFCCCC"/>
      <color rgb="FFA4E0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27</xdr:row>
      <xdr:rowOff>133350</xdr:rowOff>
    </xdr:from>
    <xdr:to>
      <xdr:col>20</xdr:col>
      <xdr:colOff>22211</xdr:colOff>
      <xdr:row>32</xdr:row>
      <xdr:rowOff>221191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6829" y="8648700"/>
          <a:ext cx="2974961" cy="1552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0B_cJtpwHrYs8WjQ4RXk5azdWVEk" TargetMode="External"/><Relationship Id="rId13" Type="http://schemas.openxmlformats.org/officeDocument/2006/relationships/hyperlink" Target="https://drive.google.com/open?id=0B44IcMdLUJILN0pucU52Q2lVN0U" TargetMode="External"/><Relationship Id="rId18" Type="http://schemas.openxmlformats.org/officeDocument/2006/relationships/hyperlink" Target="https://drive.google.com/open?id=0B44IcMdLUJILX1Qzb2Y5NnBWNGs" TargetMode="External"/><Relationship Id="rId26" Type="http://schemas.openxmlformats.org/officeDocument/2006/relationships/hyperlink" Target="https://drive.google.com/open?id=0B44IcMdLUJILX1Qzb2Y5NnBWNGs" TargetMode="External"/><Relationship Id="rId39" Type="http://schemas.openxmlformats.org/officeDocument/2006/relationships/hyperlink" Target="https://drive.google.com/open?id=0B44IcMdLUJILMHU1c2xiWUNnS2M" TargetMode="External"/><Relationship Id="rId3" Type="http://schemas.openxmlformats.org/officeDocument/2006/relationships/hyperlink" Target="https://drive.google.com/open?id=0B_cJtpwHrYs8WjQ4RXk5azdWVEk" TargetMode="External"/><Relationship Id="rId21" Type="http://schemas.openxmlformats.org/officeDocument/2006/relationships/hyperlink" Target="https://drive.google.com/open?id=0B44IcMdLUJILX1Qzb2Y5NnBWNGs" TargetMode="External"/><Relationship Id="rId34" Type="http://schemas.openxmlformats.org/officeDocument/2006/relationships/hyperlink" Target="https://drive.google.com/open?id=0B44IcMdLUJILMHU1c2xiWUNnS2M" TargetMode="External"/><Relationship Id="rId42" Type="http://schemas.openxmlformats.org/officeDocument/2006/relationships/hyperlink" Target="https://drive.google.com/open?id=0B44IcMdLUJILX1Qzb2Y5NnBWNGs" TargetMode="External"/><Relationship Id="rId7" Type="http://schemas.openxmlformats.org/officeDocument/2006/relationships/hyperlink" Target="https://drive.google.com/open?id=0B_cJtpwHrYs8WjQ4RXk5azdWVEk" TargetMode="External"/><Relationship Id="rId12" Type="http://schemas.openxmlformats.org/officeDocument/2006/relationships/hyperlink" Target="https://drive.google.com/open?id=0B44IcMdLUJILN0pucU52Q2lVN0U" TargetMode="External"/><Relationship Id="rId17" Type="http://schemas.openxmlformats.org/officeDocument/2006/relationships/hyperlink" Target="https://drive.google.com/open?id=0B44IcMdLUJILX1Qzb2Y5NnBWNGs" TargetMode="External"/><Relationship Id="rId25" Type="http://schemas.openxmlformats.org/officeDocument/2006/relationships/hyperlink" Target="https://drive.google.com/open?id=0B44IcMdLUJILX1Qzb2Y5NnBWNGs" TargetMode="External"/><Relationship Id="rId33" Type="http://schemas.openxmlformats.org/officeDocument/2006/relationships/hyperlink" Target="https://drive.google.com/open?id=0B44IcMdLUJILMHU1c2xiWUNnS2M" TargetMode="External"/><Relationship Id="rId38" Type="http://schemas.openxmlformats.org/officeDocument/2006/relationships/hyperlink" Target="https://drive.google.com/open?id=0B44IcMdLUJILMHU1c2xiWUNnS2M" TargetMode="External"/><Relationship Id="rId2" Type="http://schemas.openxmlformats.org/officeDocument/2006/relationships/hyperlink" Target="https://drive.google.com/open?id=0B_cJtpwHrYs8WjQ4RXk5azdWVEk" TargetMode="External"/><Relationship Id="rId16" Type="http://schemas.openxmlformats.org/officeDocument/2006/relationships/hyperlink" Target="https://drive.google.com/open?id=0B44IcMdLUJILN0pucU52Q2lVN0U" TargetMode="External"/><Relationship Id="rId20" Type="http://schemas.openxmlformats.org/officeDocument/2006/relationships/hyperlink" Target="https://drive.google.com/open?id=0B44IcMdLUJILX1Qzb2Y5NnBWNGs" TargetMode="External"/><Relationship Id="rId29" Type="http://schemas.openxmlformats.org/officeDocument/2006/relationships/hyperlink" Target="https://drive.google.com/open?id=0B44IcMdLUJILX1Qzb2Y5NnBWNGs" TargetMode="External"/><Relationship Id="rId41" Type="http://schemas.openxmlformats.org/officeDocument/2006/relationships/hyperlink" Target="https://drive.google.com/open?id=0B44IcMdLUJILMHU1c2xiWUNnS2M" TargetMode="External"/><Relationship Id="rId1" Type="http://schemas.openxmlformats.org/officeDocument/2006/relationships/hyperlink" Target="https://drive.google.com/open?id=0B_cJtpwHrYs8WjQ4RXk5azdWVEk" TargetMode="External"/><Relationship Id="rId6" Type="http://schemas.openxmlformats.org/officeDocument/2006/relationships/hyperlink" Target="https://drive.google.com/open?id=0B_cJtpwHrYs8WjQ4RXk5azdWVEk" TargetMode="External"/><Relationship Id="rId11" Type="http://schemas.openxmlformats.org/officeDocument/2006/relationships/hyperlink" Target="https://drive.google.com/open?id=0B44IcMdLUJILN0pucU52Q2lVN0U" TargetMode="External"/><Relationship Id="rId24" Type="http://schemas.openxmlformats.org/officeDocument/2006/relationships/hyperlink" Target="https://drive.google.com/open?id=0B44IcMdLUJILX1Qzb2Y5NnBWNGs" TargetMode="External"/><Relationship Id="rId32" Type="http://schemas.openxmlformats.org/officeDocument/2006/relationships/hyperlink" Target="https://drive.google.com/open?id=0B44IcMdLUJILMHU1c2xiWUNnS2M" TargetMode="External"/><Relationship Id="rId37" Type="http://schemas.openxmlformats.org/officeDocument/2006/relationships/hyperlink" Target="https://drive.google.com/open?id=0B44IcMdLUJILMHU1c2xiWUNnS2M" TargetMode="External"/><Relationship Id="rId40" Type="http://schemas.openxmlformats.org/officeDocument/2006/relationships/hyperlink" Target="https://drive.google.com/open?id=0B44IcMdLUJILMHU1c2xiWUNnS2M" TargetMode="External"/><Relationship Id="rId5" Type="http://schemas.openxmlformats.org/officeDocument/2006/relationships/hyperlink" Target="https://drive.google.com/open?id=0B_cJtpwHrYs8WjQ4RXk5azdWVEk" TargetMode="External"/><Relationship Id="rId15" Type="http://schemas.openxmlformats.org/officeDocument/2006/relationships/hyperlink" Target="https://drive.google.com/open?id=0B44IcMdLUJILN0pucU52Q2lVN0U" TargetMode="External"/><Relationship Id="rId23" Type="http://schemas.openxmlformats.org/officeDocument/2006/relationships/hyperlink" Target="https://drive.google.com/open?id=0B44IcMdLUJILX1Qzb2Y5NnBWNGs" TargetMode="External"/><Relationship Id="rId28" Type="http://schemas.openxmlformats.org/officeDocument/2006/relationships/hyperlink" Target="https://drive.google.com/open?id=0B44IcMdLUJILX1Qzb2Y5NnBWNGs" TargetMode="External"/><Relationship Id="rId36" Type="http://schemas.openxmlformats.org/officeDocument/2006/relationships/hyperlink" Target="https://drive.google.com/open?id=0B44IcMdLUJILMHU1c2xiWUNnS2M" TargetMode="External"/><Relationship Id="rId10" Type="http://schemas.openxmlformats.org/officeDocument/2006/relationships/hyperlink" Target="https://drive.google.com/open?id=0B44IcMdLUJILN0pucU52Q2lVN0U" TargetMode="External"/><Relationship Id="rId19" Type="http://schemas.openxmlformats.org/officeDocument/2006/relationships/hyperlink" Target="https://drive.google.com/open?id=0B44IcMdLUJILX1Qzb2Y5NnBWNGs" TargetMode="External"/><Relationship Id="rId31" Type="http://schemas.openxmlformats.org/officeDocument/2006/relationships/hyperlink" Target="https://drive.google.com/open?id=0B44IcMdLUJILMHU1c2xiWUNnS2M" TargetMode="External"/><Relationship Id="rId44" Type="http://schemas.openxmlformats.org/officeDocument/2006/relationships/printerSettings" Target="../printerSettings/printerSettings2.bin"/><Relationship Id="rId4" Type="http://schemas.openxmlformats.org/officeDocument/2006/relationships/hyperlink" Target="https://drive.google.com/open?id=0B_cJtpwHrYs8WjQ4RXk5azdWVEk" TargetMode="External"/><Relationship Id="rId9" Type="http://schemas.openxmlformats.org/officeDocument/2006/relationships/hyperlink" Target="https://drive.google.com/open?id=0B44IcMdLUJILcEFxVFliOVgzNXM" TargetMode="External"/><Relationship Id="rId14" Type="http://schemas.openxmlformats.org/officeDocument/2006/relationships/hyperlink" Target="https://drive.google.com/open?id=0B44IcMdLUJILN0pucU52Q2lVN0U" TargetMode="External"/><Relationship Id="rId22" Type="http://schemas.openxmlformats.org/officeDocument/2006/relationships/hyperlink" Target="https://drive.google.com/open?id=0B44IcMdLUJILX1Qzb2Y5NnBWNGs" TargetMode="External"/><Relationship Id="rId27" Type="http://schemas.openxmlformats.org/officeDocument/2006/relationships/hyperlink" Target="https://drive.google.com/open?id=0B44IcMdLUJILX1Qzb2Y5NnBWNGs" TargetMode="External"/><Relationship Id="rId30" Type="http://schemas.openxmlformats.org/officeDocument/2006/relationships/hyperlink" Target="https://drive.google.com/open?id=0B44IcMdLUJILMHU1c2xiWUNnS2M" TargetMode="External"/><Relationship Id="rId35" Type="http://schemas.openxmlformats.org/officeDocument/2006/relationships/hyperlink" Target="https://drive.google.com/open?id=0B44IcMdLUJILMHU1c2xiWUNnS2M" TargetMode="External"/><Relationship Id="rId43" Type="http://schemas.openxmlformats.org/officeDocument/2006/relationships/hyperlink" Target="https://drive.google.com/open?id=0B_cJtpwHrYs8WjQ4RXk5azdWVE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36"/>
  <sheetViews>
    <sheetView tabSelected="1" zoomScale="90" zoomScaleNormal="90" workbookViewId="0">
      <pane ySplit="2" topLeftCell="A3" activePane="bottomLeft" state="frozen"/>
      <selection pane="bottomLeft" activeCell="C11" sqref="C11"/>
    </sheetView>
  </sheetViews>
  <sheetFormatPr defaultColWidth="8.85546875" defaultRowHeight="15"/>
  <cols>
    <col min="1" max="1" width="55.140625" style="4" customWidth="1"/>
    <col min="2" max="2" width="13" style="88" customWidth="1"/>
    <col min="3" max="5" width="25.28515625" style="3" customWidth="1"/>
    <col min="11" max="11" width="15.140625" customWidth="1"/>
    <col min="12" max="12" width="15.5703125" customWidth="1"/>
    <col min="13" max="13" width="16.140625" customWidth="1"/>
    <col min="14" max="14" width="15.5703125" customWidth="1"/>
    <col min="15" max="15" width="15.140625" customWidth="1"/>
  </cols>
  <sheetData>
    <row r="1" spans="1:15" ht="34.5" customHeight="1">
      <c r="A1" s="89"/>
      <c r="B1" s="95">
        <v>2023</v>
      </c>
      <c r="C1" s="96"/>
      <c r="D1" s="94"/>
      <c r="E1" s="94"/>
      <c r="K1" s="97" t="s">
        <v>124</v>
      </c>
      <c r="L1" s="98"/>
      <c r="M1" s="98"/>
      <c r="N1" s="98"/>
      <c r="O1" s="99"/>
    </row>
    <row r="2" spans="1:15" ht="75" customHeight="1">
      <c r="A2" s="53" t="s">
        <v>0</v>
      </c>
      <c r="B2" s="87" t="s">
        <v>130</v>
      </c>
      <c r="C2" s="55" t="s">
        <v>135</v>
      </c>
      <c r="D2" s="55" t="s">
        <v>131</v>
      </c>
      <c r="E2" s="55" t="s">
        <v>132</v>
      </c>
      <c r="K2" s="92" t="s">
        <v>125</v>
      </c>
      <c r="L2" s="92" t="s">
        <v>126</v>
      </c>
      <c r="M2" s="92" t="s">
        <v>127</v>
      </c>
      <c r="N2" s="92" t="s">
        <v>128</v>
      </c>
      <c r="O2" s="92" t="s">
        <v>129</v>
      </c>
    </row>
    <row r="3" spans="1:15" ht="22.5" customHeight="1">
      <c r="A3" s="86" t="s">
        <v>110</v>
      </c>
      <c r="B3" s="83" t="s">
        <v>15</v>
      </c>
      <c r="C3" s="85"/>
      <c r="D3" s="85">
        <v>149</v>
      </c>
      <c r="E3" s="85">
        <v>249</v>
      </c>
      <c r="K3" s="91">
        <v>24</v>
      </c>
      <c r="L3" s="91">
        <v>72</v>
      </c>
      <c r="M3" s="91">
        <v>84</v>
      </c>
      <c r="N3" s="91">
        <v>12</v>
      </c>
      <c r="O3" s="91">
        <v>8.8000000000000007</v>
      </c>
    </row>
    <row r="4" spans="1:15" ht="21.95" customHeight="1">
      <c r="A4" s="86" t="s">
        <v>111</v>
      </c>
      <c r="B4" s="83" t="s">
        <v>15</v>
      </c>
      <c r="C4" s="85"/>
      <c r="D4" s="85">
        <v>115</v>
      </c>
      <c r="E4" s="85">
        <v>189</v>
      </c>
      <c r="K4" s="93"/>
      <c r="L4" s="93"/>
      <c r="M4" s="93"/>
      <c r="N4" s="93"/>
      <c r="O4" s="93"/>
    </row>
    <row r="5" spans="1:15" ht="21.95" customHeight="1">
      <c r="A5" s="86" t="s">
        <v>104</v>
      </c>
      <c r="B5" s="83" t="s">
        <v>15</v>
      </c>
      <c r="C5" s="85"/>
      <c r="D5" s="85">
        <v>115</v>
      </c>
      <c r="E5" s="85">
        <v>189</v>
      </c>
      <c r="K5" s="93"/>
      <c r="L5" s="93"/>
      <c r="M5" s="93"/>
      <c r="N5" s="93"/>
      <c r="O5" s="93"/>
    </row>
    <row r="6" spans="1:15" ht="26.25" customHeight="1">
      <c r="A6" s="84" t="s">
        <v>16</v>
      </c>
      <c r="B6" s="83" t="s">
        <v>15</v>
      </c>
      <c r="C6" s="85"/>
      <c r="D6" s="85">
        <v>89</v>
      </c>
      <c r="E6" s="85">
        <v>135</v>
      </c>
      <c r="K6" s="93"/>
      <c r="L6" s="93"/>
      <c r="M6" s="93"/>
      <c r="N6" s="93"/>
      <c r="O6" s="93"/>
    </row>
    <row r="7" spans="1:15" ht="26.25" customHeight="1">
      <c r="A7" s="84" t="s">
        <v>114</v>
      </c>
      <c r="B7" s="83" t="s">
        <v>15</v>
      </c>
      <c r="C7" s="85"/>
      <c r="D7" s="85">
        <v>65</v>
      </c>
      <c r="E7" s="85">
        <v>99</v>
      </c>
      <c r="K7" s="93"/>
      <c r="L7" s="93"/>
      <c r="M7" s="93"/>
      <c r="N7" s="93"/>
      <c r="O7" s="93"/>
    </row>
    <row r="8" spans="1:15" ht="26.25" customHeight="1">
      <c r="A8" s="84" t="s">
        <v>119</v>
      </c>
      <c r="B8" s="83" t="s">
        <v>15</v>
      </c>
      <c r="C8" s="85"/>
      <c r="D8" s="85">
        <v>85</v>
      </c>
      <c r="E8" s="85">
        <v>129</v>
      </c>
      <c r="K8" s="93"/>
      <c r="L8" s="93"/>
      <c r="M8" s="93"/>
      <c r="N8" s="93"/>
      <c r="O8" s="93"/>
    </row>
    <row r="9" spans="1:15" ht="26.25" customHeight="1">
      <c r="A9" s="84" t="s">
        <v>134</v>
      </c>
      <c r="B9" s="83" t="s">
        <v>15</v>
      </c>
      <c r="C9" s="85"/>
      <c r="D9" s="85">
        <v>85</v>
      </c>
      <c r="E9" s="85">
        <v>129</v>
      </c>
      <c r="K9" s="93"/>
      <c r="L9" s="93"/>
      <c r="M9" s="93"/>
      <c r="N9" s="93"/>
      <c r="O9" s="93"/>
    </row>
    <row r="10" spans="1:15" ht="26.25" customHeight="1">
      <c r="A10" s="84" t="s">
        <v>133</v>
      </c>
      <c r="B10" s="83" t="s">
        <v>15</v>
      </c>
      <c r="C10" s="85"/>
      <c r="D10" s="85">
        <v>85</v>
      </c>
      <c r="E10" s="85">
        <v>129</v>
      </c>
      <c r="K10" s="93"/>
      <c r="L10" s="93"/>
      <c r="M10" s="93"/>
      <c r="N10" s="93"/>
      <c r="O10" s="93"/>
    </row>
    <row r="11" spans="1:15" ht="26.25" customHeight="1">
      <c r="A11" s="84" t="s">
        <v>120</v>
      </c>
      <c r="B11" s="83" t="s">
        <v>15</v>
      </c>
      <c r="C11" s="85"/>
      <c r="D11" s="85">
        <v>85</v>
      </c>
      <c r="E11" s="85">
        <v>129</v>
      </c>
    </row>
    <row r="12" spans="1:15" ht="26.25" customHeight="1">
      <c r="A12" s="84" t="s">
        <v>121</v>
      </c>
      <c r="B12" s="83" t="s">
        <v>15</v>
      </c>
      <c r="C12" s="85"/>
      <c r="D12" s="85">
        <v>85</v>
      </c>
      <c r="E12" s="85">
        <v>129</v>
      </c>
    </row>
    <row r="13" spans="1:15" ht="26.25" customHeight="1">
      <c r="A13" s="84" t="s">
        <v>123</v>
      </c>
      <c r="B13" s="83" t="s">
        <v>15</v>
      </c>
      <c r="C13" s="85"/>
      <c r="D13" s="85">
        <v>85</v>
      </c>
      <c r="E13" s="85">
        <v>129</v>
      </c>
    </row>
    <row r="14" spans="1:15" ht="21.95" customHeight="1">
      <c r="A14" s="84" t="s">
        <v>116</v>
      </c>
      <c r="B14" s="83" t="s">
        <v>15</v>
      </c>
      <c r="C14" s="85"/>
      <c r="D14" s="85">
        <v>85</v>
      </c>
      <c r="E14" s="85">
        <v>129</v>
      </c>
    </row>
    <row r="15" spans="1:15" ht="21.95" customHeight="1">
      <c r="A15" s="84" t="s">
        <v>101</v>
      </c>
      <c r="B15" s="83" t="s">
        <v>15</v>
      </c>
      <c r="C15" s="85"/>
      <c r="D15" s="85">
        <v>85</v>
      </c>
      <c r="E15" s="85">
        <v>129</v>
      </c>
    </row>
    <row r="16" spans="1:15" ht="21.95" customHeight="1">
      <c r="A16" s="84" t="s">
        <v>115</v>
      </c>
      <c r="B16" s="83" t="s">
        <v>15</v>
      </c>
      <c r="C16" s="85"/>
      <c r="D16" s="85">
        <v>85</v>
      </c>
      <c r="E16" s="85">
        <v>129</v>
      </c>
    </row>
    <row r="17" spans="1:5" ht="21.95" customHeight="1">
      <c r="A17" s="84" t="s">
        <v>117</v>
      </c>
      <c r="B17" s="83" t="s">
        <v>99</v>
      </c>
      <c r="C17" s="85"/>
      <c r="D17" s="85">
        <v>85</v>
      </c>
      <c r="E17" s="85">
        <v>129</v>
      </c>
    </row>
    <row r="18" spans="1:5" ht="21.95" customHeight="1">
      <c r="A18" s="84" t="s">
        <v>17</v>
      </c>
      <c r="B18" s="83" t="s">
        <v>15</v>
      </c>
      <c r="C18" s="85"/>
      <c r="D18" s="85">
        <v>85</v>
      </c>
      <c r="E18" s="85">
        <v>129</v>
      </c>
    </row>
    <row r="19" spans="1:5" ht="21.95" customHeight="1">
      <c r="A19" s="84" t="s">
        <v>108</v>
      </c>
      <c r="B19" s="83" t="s">
        <v>15</v>
      </c>
      <c r="C19" s="85"/>
      <c r="D19" s="85">
        <v>95</v>
      </c>
      <c r="E19" s="85">
        <v>145</v>
      </c>
    </row>
    <row r="20" spans="1:5" ht="21.95" customHeight="1">
      <c r="A20" s="84" t="s">
        <v>18</v>
      </c>
      <c r="B20" s="83" t="s">
        <v>15</v>
      </c>
      <c r="C20" s="85"/>
      <c r="D20" s="85">
        <v>85</v>
      </c>
      <c r="E20" s="85">
        <v>129</v>
      </c>
    </row>
    <row r="21" spans="1:5" ht="21.95" customHeight="1">
      <c r="A21" s="84" t="s">
        <v>19</v>
      </c>
      <c r="B21" s="83" t="s">
        <v>15</v>
      </c>
      <c r="C21" s="85"/>
      <c r="D21" s="85">
        <v>85</v>
      </c>
      <c r="E21" s="85">
        <v>129</v>
      </c>
    </row>
    <row r="22" spans="1:5" ht="21.95" customHeight="1">
      <c r="A22" s="84" t="s">
        <v>107</v>
      </c>
      <c r="B22" s="83" t="s">
        <v>15</v>
      </c>
      <c r="C22" s="85"/>
      <c r="D22" s="85">
        <v>95</v>
      </c>
      <c r="E22" s="85">
        <v>145</v>
      </c>
    </row>
    <row r="23" spans="1:5" ht="21.95" customHeight="1">
      <c r="A23" s="84" t="s">
        <v>21</v>
      </c>
      <c r="B23" s="83" t="s">
        <v>15</v>
      </c>
      <c r="C23" s="85"/>
      <c r="D23" s="85">
        <v>85</v>
      </c>
      <c r="E23" s="85">
        <v>129</v>
      </c>
    </row>
    <row r="24" spans="1:5" ht="21.95" customHeight="1">
      <c r="A24" s="84" t="s">
        <v>109</v>
      </c>
      <c r="B24" s="83" t="s">
        <v>15</v>
      </c>
      <c r="C24" s="85"/>
      <c r="D24" s="85">
        <v>85</v>
      </c>
      <c r="E24" s="85">
        <v>129</v>
      </c>
    </row>
    <row r="25" spans="1:5" ht="21.95" customHeight="1">
      <c r="A25" s="84" t="s">
        <v>100</v>
      </c>
      <c r="B25" s="83" t="s">
        <v>15</v>
      </c>
      <c r="C25" s="85"/>
      <c r="D25" s="85">
        <v>85</v>
      </c>
      <c r="E25" s="85">
        <v>129</v>
      </c>
    </row>
    <row r="26" spans="1:5" ht="21.95" customHeight="1">
      <c r="A26" s="84" t="s">
        <v>122</v>
      </c>
      <c r="B26" s="83" t="s">
        <v>15</v>
      </c>
      <c r="C26" s="85"/>
      <c r="D26" s="85">
        <v>65</v>
      </c>
      <c r="E26" s="85">
        <v>99</v>
      </c>
    </row>
    <row r="27" spans="1:5" ht="30" customHeight="1">
      <c r="A27" s="90" t="s">
        <v>113</v>
      </c>
      <c r="B27" s="83" t="s">
        <v>15</v>
      </c>
      <c r="C27" s="85"/>
      <c r="D27" s="85">
        <v>85</v>
      </c>
      <c r="E27" s="85">
        <v>129</v>
      </c>
    </row>
    <row r="28" spans="1:5" ht="15.75">
      <c r="A28" s="84" t="s">
        <v>118</v>
      </c>
      <c r="B28" s="83" t="s">
        <v>15</v>
      </c>
      <c r="C28" s="85"/>
      <c r="D28" s="85">
        <v>85</v>
      </c>
      <c r="E28" s="85">
        <v>129</v>
      </c>
    </row>
    <row r="29" spans="1:5" ht="31.5">
      <c r="A29" s="90" t="s">
        <v>105</v>
      </c>
      <c r="B29" s="83" t="s">
        <v>15</v>
      </c>
      <c r="C29" s="85"/>
      <c r="D29" s="85">
        <v>85</v>
      </c>
      <c r="E29" s="85">
        <v>129</v>
      </c>
    </row>
    <row r="30" spans="1:5" ht="15.75">
      <c r="A30" s="84" t="s">
        <v>102</v>
      </c>
      <c r="B30" s="83" t="s">
        <v>15</v>
      </c>
      <c r="C30" s="85"/>
      <c r="D30" s="85">
        <v>85</v>
      </c>
      <c r="E30" s="85">
        <v>129</v>
      </c>
    </row>
    <row r="31" spans="1:5" ht="15.75">
      <c r="A31" s="84" t="s">
        <v>112</v>
      </c>
      <c r="B31" s="83" t="s">
        <v>103</v>
      </c>
      <c r="C31" s="85"/>
      <c r="D31" s="85">
        <v>125</v>
      </c>
      <c r="E31" s="85">
        <v>199</v>
      </c>
    </row>
    <row r="32" spans="1:5" ht="20.25" customHeight="1">
      <c r="A32" s="84" t="s">
        <v>14</v>
      </c>
      <c r="B32" s="83" t="s">
        <v>13</v>
      </c>
      <c r="C32" s="85"/>
      <c r="D32" s="85">
        <v>34</v>
      </c>
      <c r="E32" s="85">
        <v>49</v>
      </c>
    </row>
    <row r="33" spans="1:5" ht="21.95" customHeight="1">
      <c r="A33" s="84" t="s">
        <v>18</v>
      </c>
      <c r="B33" s="83" t="s">
        <v>13</v>
      </c>
      <c r="C33" s="85"/>
      <c r="D33" s="85">
        <v>34</v>
      </c>
      <c r="E33" s="85">
        <v>49</v>
      </c>
    </row>
    <row r="34" spans="1:5" ht="19.5" customHeight="1">
      <c r="A34" s="84" t="s">
        <v>21</v>
      </c>
      <c r="B34" s="83" t="s">
        <v>13</v>
      </c>
      <c r="C34" s="85"/>
      <c r="D34" s="85">
        <v>34</v>
      </c>
      <c r="E34" s="85">
        <v>49</v>
      </c>
    </row>
    <row r="35" spans="1:5" ht="30.75" customHeight="1">
      <c r="A35" s="90" t="s">
        <v>105</v>
      </c>
      <c r="B35" s="83" t="s">
        <v>13</v>
      </c>
      <c r="C35" s="85"/>
      <c r="D35" s="85">
        <v>34</v>
      </c>
      <c r="E35" s="85">
        <v>49</v>
      </c>
    </row>
    <row r="36" spans="1:5" ht="19.5" customHeight="1">
      <c r="A36" s="84" t="s">
        <v>106</v>
      </c>
      <c r="B36" s="83" t="s">
        <v>13</v>
      </c>
      <c r="C36" s="85"/>
      <c r="D36" s="85">
        <v>34</v>
      </c>
      <c r="E36" s="85">
        <v>49</v>
      </c>
    </row>
  </sheetData>
  <sheetProtection formatCells="0"/>
  <autoFilter ref="A2:E36"/>
  <customSheetViews>
    <customSheetView guid="{45A5A563-E35C-44A7-8D7D-741F1E26145C}" printArea="1" topLeftCell="A15">
      <selection activeCell="L18" sqref="L18"/>
      <pageMargins left="0.7" right="0.7" top="0.75" bottom="0.75" header="0.3" footer="0.3"/>
      <pageSetup paperSize="9" scale="80" orientation="portrait" horizontalDpi="4294967292" verticalDpi="4294967292"/>
    </customSheetView>
  </customSheetViews>
  <mergeCells count="2">
    <mergeCell ref="B1:C1"/>
    <mergeCell ref="K1:O1"/>
  </mergeCells>
  <phoneticPr fontId="1" type="noConversion"/>
  <pageMargins left="0.31496062992125984" right="0.31496062992125984" top="0" bottom="0" header="0.31496062992125984" footer="0"/>
  <pageSetup paperSize="9" scale="88" orientation="portrait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78"/>
  <sheetViews>
    <sheetView workbookViewId="0">
      <selection activeCell="M12" sqref="M12"/>
    </sheetView>
  </sheetViews>
  <sheetFormatPr defaultColWidth="8.85546875" defaultRowHeight="15"/>
  <cols>
    <col min="1" max="1" width="11.140625" style="3" customWidth="1"/>
    <col min="2" max="2" width="47.85546875" style="4" customWidth="1"/>
    <col min="3" max="3" width="10.85546875" style="3" customWidth="1"/>
    <col min="4" max="4" width="10.140625" style="3" customWidth="1"/>
    <col min="5" max="5" width="11" style="3" customWidth="1"/>
    <col min="6" max="6" width="4" style="5" customWidth="1"/>
    <col min="7" max="7" width="11.85546875" style="5" customWidth="1"/>
    <col min="8" max="8" width="5.7109375" style="2" customWidth="1"/>
    <col min="9" max="9" width="9.28515625" customWidth="1"/>
    <col min="10" max="10" width="5.42578125" customWidth="1"/>
  </cols>
  <sheetData>
    <row r="1" spans="1:8" ht="20.25" customHeight="1">
      <c r="A1" s="109" t="s">
        <v>95</v>
      </c>
      <c r="B1" s="110"/>
      <c r="C1" s="1"/>
      <c r="D1" s="111"/>
      <c r="E1" s="112"/>
      <c r="F1" s="112"/>
      <c r="G1" s="112"/>
      <c r="H1" s="112"/>
    </row>
    <row r="2" spans="1:8" ht="14.25" customHeight="1">
      <c r="A2" s="6" t="s">
        <v>23</v>
      </c>
      <c r="B2" s="7"/>
      <c r="C2" s="113" t="s">
        <v>96</v>
      </c>
      <c r="D2" s="114"/>
      <c r="E2" s="114"/>
      <c r="F2" s="114"/>
      <c r="G2" s="114"/>
      <c r="H2" s="114"/>
    </row>
    <row r="3" spans="1:8" ht="21" customHeight="1" thickBot="1">
      <c r="A3" s="52" t="s">
        <v>20</v>
      </c>
      <c r="B3" s="53" t="s">
        <v>0</v>
      </c>
      <c r="C3" s="54" t="s">
        <v>1</v>
      </c>
      <c r="D3" s="55" t="s">
        <v>2</v>
      </c>
      <c r="E3" s="55" t="s">
        <v>4</v>
      </c>
      <c r="F3" s="56" t="s">
        <v>9</v>
      </c>
      <c r="G3" s="57" t="s">
        <v>3</v>
      </c>
      <c r="H3" s="58" t="s">
        <v>10</v>
      </c>
    </row>
    <row r="4" spans="1:8" ht="12.95" customHeight="1">
      <c r="A4" s="59" t="s">
        <v>24</v>
      </c>
      <c r="B4" s="60" t="s">
        <v>25</v>
      </c>
      <c r="C4" s="61" t="s">
        <v>26</v>
      </c>
      <c r="D4" s="62">
        <v>127.05000000000001</v>
      </c>
      <c r="E4" s="63">
        <f>D4*6</f>
        <v>762.30000000000007</v>
      </c>
      <c r="F4" s="64"/>
      <c r="G4" s="65">
        <f t="shared" ref="G4:G71" si="0">E4*F4</f>
        <v>0</v>
      </c>
      <c r="H4" s="66">
        <f>F4*9</f>
        <v>0</v>
      </c>
    </row>
    <row r="5" spans="1:8" ht="12.95" customHeight="1">
      <c r="A5" s="27" t="s">
        <v>24</v>
      </c>
      <c r="B5" s="29" t="s">
        <v>22</v>
      </c>
      <c r="C5" s="30" t="s">
        <v>26</v>
      </c>
      <c r="D5" s="31">
        <v>163.27500000000001</v>
      </c>
      <c r="E5" s="32">
        <f>D5*6</f>
        <v>979.65000000000009</v>
      </c>
      <c r="F5" s="33"/>
      <c r="G5" s="34">
        <f t="shared" si="0"/>
        <v>0</v>
      </c>
      <c r="H5" s="35">
        <f t="shared" ref="H5:H61" si="1">F5*9</f>
        <v>0</v>
      </c>
    </row>
    <row r="6" spans="1:8" ht="12.95" customHeight="1">
      <c r="A6" s="27" t="s">
        <v>24</v>
      </c>
      <c r="B6" s="29" t="s">
        <v>27</v>
      </c>
      <c r="C6" s="30" t="s">
        <v>26</v>
      </c>
      <c r="D6" s="31">
        <v>103.95</v>
      </c>
      <c r="E6" s="32">
        <f t="shared" ref="E6:E61" si="2">D6*6</f>
        <v>623.70000000000005</v>
      </c>
      <c r="F6" s="33"/>
      <c r="G6" s="34">
        <f t="shared" si="0"/>
        <v>0</v>
      </c>
      <c r="H6" s="35">
        <f t="shared" si="1"/>
        <v>0</v>
      </c>
    </row>
    <row r="7" spans="1:8" ht="12.95" customHeight="1">
      <c r="A7" s="27" t="s">
        <v>24</v>
      </c>
      <c r="B7" s="29" t="s">
        <v>28</v>
      </c>
      <c r="C7" s="30" t="s">
        <v>26</v>
      </c>
      <c r="D7" s="31">
        <v>99.015000000000001</v>
      </c>
      <c r="E7" s="32">
        <f t="shared" si="2"/>
        <v>594.09</v>
      </c>
      <c r="F7" s="33"/>
      <c r="G7" s="34">
        <f t="shared" si="0"/>
        <v>0</v>
      </c>
      <c r="H7" s="35">
        <f t="shared" si="1"/>
        <v>0</v>
      </c>
    </row>
    <row r="8" spans="1:8" ht="12.95" customHeight="1" thickBot="1">
      <c r="A8" s="28" t="s">
        <v>24</v>
      </c>
      <c r="B8" s="67" t="s">
        <v>97</v>
      </c>
      <c r="C8" s="47" t="s">
        <v>26</v>
      </c>
      <c r="D8" s="48">
        <v>110.25</v>
      </c>
      <c r="E8" s="49">
        <f t="shared" ref="E8" si="3">D8*6</f>
        <v>661.5</v>
      </c>
      <c r="F8" s="68"/>
      <c r="G8" s="69">
        <f t="shared" ref="G8" si="4">E8*F8</f>
        <v>0</v>
      </c>
      <c r="H8" s="70">
        <f t="shared" ref="H8" si="5">F8*9</f>
        <v>0</v>
      </c>
    </row>
    <row r="9" spans="1:8" ht="12.95" customHeight="1">
      <c r="A9" s="26" t="s">
        <v>24</v>
      </c>
      <c r="B9" s="38" t="s">
        <v>29</v>
      </c>
      <c r="C9" s="39" t="s">
        <v>26</v>
      </c>
      <c r="D9" s="40">
        <v>102.27000000000001</v>
      </c>
      <c r="E9" s="41">
        <f t="shared" si="2"/>
        <v>613.62000000000012</v>
      </c>
      <c r="F9" s="42"/>
      <c r="G9" s="43">
        <f t="shared" si="0"/>
        <v>0</v>
      </c>
      <c r="H9" s="44">
        <f t="shared" si="1"/>
        <v>0</v>
      </c>
    </row>
    <row r="10" spans="1:8" ht="12.95" customHeight="1">
      <c r="A10" s="27" t="s">
        <v>24</v>
      </c>
      <c r="B10" s="29" t="s">
        <v>91</v>
      </c>
      <c r="C10" s="30" t="s">
        <v>26</v>
      </c>
      <c r="D10" s="31">
        <v>102.27000000000001</v>
      </c>
      <c r="E10" s="32">
        <f t="shared" si="2"/>
        <v>613.62000000000012</v>
      </c>
      <c r="F10" s="33"/>
      <c r="G10" s="34">
        <f t="shared" si="0"/>
        <v>0</v>
      </c>
      <c r="H10" s="35">
        <f t="shared" si="1"/>
        <v>0</v>
      </c>
    </row>
    <row r="11" spans="1:8" ht="12.95" customHeight="1">
      <c r="A11" s="27" t="s">
        <v>24</v>
      </c>
      <c r="B11" s="29" t="s">
        <v>30</v>
      </c>
      <c r="C11" s="30" t="s">
        <v>26</v>
      </c>
      <c r="D11" s="31">
        <v>102.27000000000001</v>
      </c>
      <c r="E11" s="32">
        <f t="shared" si="2"/>
        <v>613.62000000000012</v>
      </c>
      <c r="F11" s="33"/>
      <c r="G11" s="34">
        <f t="shared" si="0"/>
        <v>0</v>
      </c>
      <c r="H11" s="35">
        <f t="shared" si="1"/>
        <v>0</v>
      </c>
    </row>
    <row r="12" spans="1:8" ht="12.95" customHeight="1">
      <c r="A12" s="27" t="s">
        <v>24</v>
      </c>
      <c r="B12" s="29" t="s">
        <v>31</v>
      </c>
      <c r="C12" s="30" t="s">
        <v>26</v>
      </c>
      <c r="D12" s="31">
        <v>102.27000000000001</v>
      </c>
      <c r="E12" s="32">
        <f t="shared" si="2"/>
        <v>613.62000000000012</v>
      </c>
      <c r="F12" s="33"/>
      <c r="G12" s="34">
        <f t="shared" si="0"/>
        <v>0</v>
      </c>
      <c r="H12" s="35">
        <f t="shared" si="1"/>
        <v>0</v>
      </c>
    </row>
    <row r="13" spans="1:8" ht="12.95" customHeight="1">
      <c r="A13" s="27" t="s">
        <v>24</v>
      </c>
      <c r="B13" s="29" t="s">
        <v>90</v>
      </c>
      <c r="C13" s="30" t="s">
        <v>26</v>
      </c>
      <c r="D13" s="31">
        <v>102.27000000000001</v>
      </c>
      <c r="E13" s="32">
        <f t="shared" si="2"/>
        <v>613.62000000000012</v>
      </c>
      <c r="F13" s="33"/>
      <c r="G13" s="34">
        <f t="shared" si="0"/>
        <v>0</v>
      </c>
      <c r="H13" s="35">
        <f t="shared" si="1"/>
        <v>0</v>
      </c>
    </row>
    <row r="14" spans="1:8" ht="12.95" customHeight="1">
      <c r="A14" s="27" t="s">
        <v>24</v>
      </c>
      <c r="B14" s="29" t="s">
        <v>32</v>
      </c>
      <c r="C14" s="30" t="s">
        <v>26</v>
      </c>
      <c r="D14" s="31">
        <v>102.27000000000001</v>
      </c>
      <c r="E14" s="32">
        <f t="shared" si="2"/>
        <v>613.62000000000012</v>
      </c>
      <c r="F14" s="33"/>
      <c r="G14" s="34">
        <f t="shared" si="0"/>
        <v>0</v>
      </c>
      <c r="H14" s="35">
        <f t="shared" si="1"/>
        <v>0</v>
      </c>
    </row>
    <row r="15" spans="1:8" s="8" customFormat="1" ht="12.95" customHeight="1">
      <c r="A15" s="27" t="s">
        <v>24</v>
      </c>
      <c r="B15" s="29" t="s">
        <v>33</v>
      </c>
      <c r="C15" s="30" t="s">
        <v>26</v>
      </c>
      <c r="D15" s="31">
        <v>102.27000000000001</v>
      </c>
      <c r="E15" s="32">
        <f t="shared" si="2"/>
        <v>613.62000000000012</v>
      </c>
      <c r="F15" s="36"/>
      <c r="G15" s="37">
        <f t="shared" si="0"/>
        <v>0</v>
      </c>
      <c r="H15" s="35">
        <f t="shared" si="1"/>
        <v>0</v>
      </c>
    </row>
    <row r="16" spans="1:8" s="8" customFormat="1" ht="12.95" customHeight="1">
      <c r="A16" s="27" t="s">
        <v>24</v>
      </c>
      <c r="B16" s="29" t="s">
        <v>34</v>
      </c>
      <c r="C16" s="30" t="s">
        <v>26</v>
      </c>
      <c r="D16" s="31">
        <v>102.27000000000001</v>
      </c>
      <c r="E16" s="32">
        <f t="shared" si="2"/>
        <v>613.62000000000012</v>
      </c>
      <c r="F16" s="36"/>
      <c r="G16" s="37">
        <f t="shared" si="0"/>
        <v>0</v>
      </c>
      <c r="H16" s="35">
        <f t="shared" si="1"/>
        <v>0</v>
      </c>
    </row>
    <row r="17" spans="1:8" s="8" customFormat="1" ht="12.95" customHeight="1">
      <c r="A17" s="27" t="s">
        <v>24</v>
      </c>
      <c r="B17" s="29" t="s">
        <v>35</v>
      </c>
      <c r="C17" s="30" t="s">
        <v>26</v>
      </c>
      <c r="D17" s="31">
        <v>77.595000000000013</v>
      </c>
      <c r="E17" s="32">
        <f t="shared" si="2"/>
        <v>465.57000000000005</v>
      </c>
      <c r="F17" s="36"/>
      <c r="G17" s="37">
        <f t="shared" si="0"/>
        <v>0</v>
      </c>
      <c r="H17" s="35">
        <f t="shared" si="1"/>
        <v>0</v>
      </c>
    </row>
    <row r="18" spans="1:8" s="8" customFormat="1" ht="12.95" customHeight="1">
      <c r="A18" s="27" t="s">
        <v>24</v>
      </c>
      <c r="B18" s="29" t="s">
        <v>36</v>
      </c>
      <c r="C18" s="30" t="s">
        <v>26</v>
      </c>
      <c r="D18" s="31">
        <v>122.11500000000001</v>
      </c>
      <c r="E18" s="32">
        <f t="shared" si="2"/>
        <v>732.69</v>
      </c>
      <c r="F18" s="36"/>
      <c r="G18" s="37">
        <f t="shared" si="0"/>
        <v>0</v>
      </c>
      <c r="H18" s="35">
        <f t="shared" si="1"/>
        <v>0</v>
      </c>
    </row>
    <row r="19" spans="1:8" s="8" customFormat="1" ht="12.95" customHeight="1">
      <c r="A19" s="27" t="s">
        <v>24</v>
      </c>
      <c r="B19" s="29" t="s">
        <v>37</v>
      </c>
      <c r="C19" s="30" t="s">
        <v>26</v>
      </c>
      <c r="D19" s="31">
        <v>102.27000000000001</v>
      </c>
      <c r="E19" s="32">
        <f t="shared" si="2"/>
        <v>613.62000000000012</v>
      </c>
      <c r="F19" s="36"/>
      <c r="G19" s="37">
        <f t="shared" si="0"/>
        <v>0</v>
      </c>
      <c r="H19" s="35">
        <f t="shared" si="1"/>
        <v>0</v>
      </c>
    </row>
    <row r="20" spans="1:8" s="8" customFormat="1" ht="12.95" customHeight="1">
      <c r="A20" s="27" t="s">
        <v>24</v>
      </c>
      <c r="B20" s="29" t="s">
        <v>38</v>
      </c>
      <c r="C20" s="30" t="s">
        <v>26</v>
      </c>
      <c r="D20" s="31">
        <v>102.27000000000001</v>
      </c>
      <c r="E20" s="32">
        <f t="shared" si="2"/>
        <v>613.62000000000012</v>
      </c>
      <c r="F20" s="36"/>
      <c r="G20" s="37">
        <f t="shared" si="0"/>
        <v>0</v>
      </c>
      <c r="H20" s="35">
        <f t="shared" si="1"/>
        <v>0</v>
      </c>
    </row>
    <row r="21" spans="1:8" s="8" customFormat="1" ht="12.95" customHeight="1">
      <c r="A21" s="27" t="s">
        <v>24</v>
      </c>
      <c r="B21" s="29" t="s">
        <v>39</v>
      </c>
      <c r="C21" s="30" t="s">
        <v>26</v>
      </c>
      <c r="D21" s="31">
        <v>87.465000000000003</v>
      </c>
      <c r="E21" s="32">
        <f t="shared" si="2"/>
        <v>524.79</v>
      </c>
      <c r="F21" s="36"/>
      <c r="G21" s="37">
        <f t="shared" si="0"/>
        <v>0</v>
      </c>
      <c r="H21" s="35">
        <f t="shared" si="1"/>
        <v>0</v>
      </c>
    </row>
    <row r="22" spans="1:8" s="8" customFormat="1" ht="12.95" customHeight="1">
      <c r="A22" s="27" t="s">
        <v>24</v>
      </c>
      <c r="B22" s="29" t="s">
        <v>40</v>
      </c>
      <c r="C22" s="30" t="s">
        <v>26</v>
      </c>
      <c r="D22" s="31">
        <v>102.27000000000001</v>
      </c>
      <c r="E22" s="32">
        <f t="shared" ref="E22" si="6">D22*6</f>
        <v>613.62000000000012</v>
      </c>
      <c r="F22" s="36"/>
      <c r="G22" s="37">
        <f t="shared" ref="G22" si="7">E22*F22</f>
        <v>0</v>
      </c>
      <c r="H22" s="35">
        <f t="shared" ref="H22" si="8">F22*9</f>
        <v>0</v>
      </c>
    </row>
    <row r="23" spans="1:8" s="8" customFormat="1" ht="12.95" customHeight="1">
      <c r="A23" s="27" t="s">
        <v>24</v>
      </c>
      <c r="B23" s="29" t="s">
        <v>98</v>
      </c>
      <c r="C23" s="30" t="s">
        <v>26</v>
      </c>
      <c r="D23" s="31">
        <v>102.27000000000001</v>
      </c>
      <c r="E23" s="32">
        <f t="shared" si="2"/>
        <v>613.62000000000012</v>
      </c>
      <c r="F23" s="36"/>
      <c r="G23" s="37">
        <f t="shared" si="0"/>
        <v>0</v>
      </c>
      <c r="H23" s="35">
        <f t="shared" si="1"/>
        <v>0</v>
      </c>
    </row>
    <row r="24" spans="1:8" s="8" customFormat="1" ht="12.95" customHeight="1">
      <c r="A24" s="27" t="s">
        <v>24</v>
      </c>
      <c r="B24" s="29" t="s">
        <v>41</v>
      </c>
      <c r="C24" s="30" t="s">
        <v>26</v>
      </c>
      <c r="D24" s="31">
        <v>87.465000000000003</v>
      </c>
      <c r="E24" s="32">
        <f t="shared" si="2"/>
        <v>524.79</v>
      </c>
      <c r="F24" s="36"/>
      <c r="G24" s="37">
        <f t="shared" si="0"/>
        <v>0</v>
      </c>
      <c r="H24" s="35">
        <f t="shared" si="1"/>
        <v>0</v>
      </c>
    </row>
    <row r="25" spans="1:8" s="8" customFormat="1" ht="12.95" customHeight="1">
      <c r="A25" s="27" t="s">
        <v>24</v>
      </c>
      <c r="B25" s="29" t="s">
        <v>42</v>
      </c>
      <c r="C25" s="30" t="s">
        <v>26</v>
      </c>
      <c r="D25" s="31">
        <v>87.465000000000003</v>
      </c>
      <c r="E25" s="32">
        <f t="shared" si="2"/>
        <v>524.79</v>
      </c>
      <c r="F25" s="36"/>
      <c r="G25" s="37">
        <f t="shared" si="0"/>
        <v>0</v>
      </c>
      <c r="H25" s="35">
        <f t="shared" si="1"/>
        <v>0</v>
      </c>
    </row>
    <row r="26" spans="1:8" s="8" customFormat="1" ht="12.95" customHeight="1">
      <c r="A26" s="27" t="s">
        <v>24</v>
      </c>
      <c r="B26" s="29" t="s">
        <v>92</v>
      </c>
      <c r="C26" s="30" t="s">
        <v>26</v>
      </c>
      <c r="D26" s="31">
        <v>87.465000000000003</v>
      </c>
      <c r="E26" s="32">
        <f t="shared" si="2"/>
        <v>524.79</v>
      </c>
      <c r="F26" s="36"/>
      <c r="G26" s="37">
        <f t="shared" si="0"/>
        <v>0</v>
      </c>
      <c r="H26" s="35">
        <f t="shared" si="1"/>
        <v>0</v>
      </c>
    </row>
    <row r="27" spans="1:8" s="8" customFormat="1" ht="12.95" customHeight="1">
      <c r="A27" s="27" t="s">
        <v>24</v>
      </c>
      <c r="B27" s="29" t="s">
        <v>43</v>
      </c>
      <c r="C27" s="30" t="s">
        <v>26</v>
      </c>
      <c r="D27" s="31">
        <v>87.465000000000003</v>
      </c>
      <c r="E27" s="32">
        <f t="shared" si="2"/>
        <v>524.79</v>
      </c>
      <c r="F27" s="36"/>
      <c r="G27" s="37">
        <f t="shared" si="0"/>
        <v>0</v>
      </c>
      <c r="H27" s="35">
        <f t="shared" si="1"/>
        <v>0</v>
      </c>
    </row>
    <row r="28" spans="1:8" s="8" customFormat="1" ht="12.95" customHeight="1">
      <c r="A28" s="27" t="s">
        <v>24</v>
      </c>
      <c r="B28" s="29" t="s">
        <v>44</v>
      </c>
      <c r="C28" s="30" t="s">
        <v>26</v>
      </c>
      <c r="D28" s="31">
        <v>102.27000000000001</v>
      </c>
      <c r="E28" s="32">
        <f t="shared" si="2"/>
        <v>613.62000000000012</v>
      </c>
      <c r="F28" s="36"/>
      <c r="G28" s="37">
        <f t="shared" si="0"/>
        <v>0</v>
      </c>
      <c r="H28" s="35">
        <f t="shared" si="1"/>
        <v>0</v>
      </c>
    </row>
    <row r="29" spans="1:8" s="8" customFormat="1" ht="12.95" customHeight="1">
      <c r="A29" s="27" t="s">
        <v>24</v>
      </c>
      <c r="B29" s="29" t="s">
        <v>45</v>
      </c>
      <c r="C29" s="30" t="s">
        <v>26</v>
      </c>
      <c r="D29" s="31">
        <v>87.465000000000003</v>
      </c>
      <c r="E29" s="32">
        <f t="shared" si="2"/>
        <v>524.79</v>
      </c>
      <c r="F29" s="36"/>
      <c r="G29" s="37">
        <f t="shared" si="0"/>
        <v>0</v>
      </c>
      <c r="H29" s="35">
        <f t="shared" si="1"/>
        <v>0</v>
      </c>
    </row>
    <row r="30" spans="1:8" s="8" customFormat="1" ht="12.95" customHeight="1">
      <c r="A30" s="27" t="s">
        <v>24</v>
      </c>
      <c r="B30" s="45" t="s">
        <v>46</v>
      </c>
      <c r="C30" s="30" t="s">
        <v>26</v>
      </c>
      <c r="D30" s="31">
        <v>199.60499999999999</v>
      </c>
      <c r="E30" s="32">
        <f t="shared" si="2"/>
        <v>1197.6299999999999</v>
      </c>
      <c r="F30" s="36"/>
      <c r="G30" s="37">
        <f t="shared" si="0"/>
        <v>0</v>
      </c>
      <c r="H30" s="35">
        <f t="shared" si="1"/>
        <v>0</v>
      </c>
    </row>
    <row r="31" spans="1:8" s="8" customFormat="1" ht="12.95" customHeight="1">
      <c r="A31" s="27" t="s">
        <v>24</v>
      </c>
      <c r="B31" s="45" t="s">
        <v>47</v>
      </c>
      <c r="C31" s="30" t="s">
        <v>26</v>
      </c>
      <c r="D31" s="31">
        <v>199.60499999999999</v>
      </c>
      <c r="E31" s="32">
        <f t="shared" si="2"/>
        <v>1197.6299999999999</v>
      </c>
      <c r="F31" s="36"/>
      <c r="G31" s="37">
        <f t="shared" si="0"/>
        <v>0</v>
      </c>
      <c r="H31" s="35">
        <f t="shared" si="1"/>
        <v>0</v>
      </c>
    </row>
    <row r="32" spans="1:8" s="8" customFormat="1" ht="12.95" customHeight="1">
      <c r="A32" s="27" t="s">
        <v>24</v>
      </c>
      <c r="B32" s="45" t="s">
        <v>48</v>
      </c>
      <c r="C32" s="30" t="s">
        <v>26</v>
      </c>
      <c r="D32" s="31">
        <v>199.60499999999999</v>
      </c>
      <c r="E32" s="32">
        <f t="shared" si="2"/>
        <v>1197.6299999999999</v>
      </c>
      <c r="F32" s="36"/>
      <c r="G32" s="37">
        <f t="shared" si="0"/>
        <v>0</v>
      </c>
      <c r="H32" s="35">
        <f t="shared" si="1"/>
        <v>0</v>
      </c>
    </row>
    <row r="33" spans="1:8" s="8" customFormat="1" ht="12.95" customHeight="1">
      <c r="A33" s="27" t="s">
        <v>24</v>
      </c>
      <c r="B33" s="45" t="s">
        <v>49</v>
      </c>
      <c r="C33" s="30" t="s">
        <v>26</v>
      </c>
      <c r="D33" s="31">
        <v>199.60499999999999</v>
      </c>
      <c r="E33" s="32">
        <f t="shared" si="2"/>
        <v>1197.6299999999999</v>
      </c>
      <c r="F33" s="36"/>
      <c r="G33" s="37">
        <f t="shared" si="0"/>
        <v>0</v>
      </c>
      <c r="H33" s="35">
        <f t="shared" si="1"/>
        <v>0</v>
      </c>
    </row>
    <row r="34" spans="1:8" s="8" customFormat="1" ht="12.95" customHeight="1">
      <c r="A34" s="27" t="s">
        <v>24</v>
      </c>
      <c r="B34" s="45" t="s">
        <v>50</v>
      </c>
      <c r="C34" s="30" t="s">
        <v>26</v>
      </c>
      <c r="D34" s="31">
        <v>199.60499999999999</v>
      </c>
      <c r="E34" s="32">
        <f t="shared" si="2"/>
        <v>1197.6299999999999</v>
      </c>
      <c r="F34" s="36"/>
      <c r="G34" s="37">
        <f t="shared" si="0"/>
        <v>0</v>
      </c>
      <c r="H34" s="35">
        <f t="shared" si="1"/>
        <v>0</v>
      </c>
    </row>
    <row r="35" spans="1:8" s="8" customFormat="1" ht="12.95" customHeight="1" thickBot="1">
      <c r="A35" s="71" t="s">
        <v>24</v>
      </c>
      <c r="B35" s="72" t="s">
        <v>51</v>
      </c>
      <c r="C35" s="73" t="s">
        <v>26</v>
      </c>
      <c r="D35" s="74">
        <v>199.60499999999999</v>
      </c>
      <c r="E35" s="75">
        <f t="shared" si="2"/>
        <v>1197.6299999999999</v>
      </c>
      <c r="F35" s="76"/>
      <c r="G35" s="77">
        <f t="shared" si="0"/>
        <v>0</v>
      </c>
      <c r="H35" s="78">
        <f t="shared" si="1"/>
        <v>0</v>
      </c>
    </row>
    <row r="36" spans="1:8" s="8" customFormat="1" ht="12.95" customHeight="1">
      <c r="A36" s="59" t="s">
        <v>24</v>
      </c>
      <c r="B36" s="60" t="s">
        <v>52</v>
      </c>
      <c r="C36" s="61" t="s">
        <v>26</v>
      </c>
      <c r="D36" s="62">
        <v>97.44</v>
      </c>
      <c r="E36" s="63">
        <f t="shared" si="2"/>
        <v>584.64</v>
      </c>
      <c r="F36" s="81"/>
      <c r="G36" s="82">
        <f t="shared" si="0"/>
        <v>0</v>
      </c>
      <c r="H36" s="66">
        <f t="shared" si="1"/>
        <v>0</v>
      </c>
    </row>
    <row r="37" spans="1:8" s="8" customFormat="1" ht="12.95" customHeight="1">
      <c r="A37" s="27" t="s">
        <v>24</v>
      </c>
      <c r="B37" s="29" t="s">
        <v>53</v>
      </c>
      <c r="C37" s="30" t="s">
        <v>26</v>
      </c>
      <c r="D37" s="31">
        <v>97.44</v>
      </c>
      <c r="E37" s="32">
        <f t="shared" si="2"/>
        <v>584.64</v>
      </c>
      <c r="F37" s="36"/>
      <c r="G37" s="37">
        <f t="shared" si="0"/>
        <v>0</v>
      </c>
      <c r="H37" s="35">
        <f t="shared" si="1"/>
        <v>0</v>
      </c>
    </row>
    <row r="38" spans="1:8" s="8" customFormat="1" ht="12.95" customHeight="1">
      <c r="A38" s="27" t="s">
        <v>24</v>
      </c>
      <c r="B38" s="29" t="s">
        <v>54</v>
      </c>
      <c r="C38" s="30" t="s">
        <v>26</v>
      </c>
      <c r="D38" s="31">
        <v>97.44</v>
      </c>
      <c r="E38" s="32">
        <f t="shared" si="2"/>
        <v>584.64</v>
      </c>
      <c r="F38" s="36"/>
      <c r="G38" s="37">
        <f t="shared" si="0"/>
        <v>0</v>
      </c>
      <c r="H38" s="35">
        <f t="shared" si="1"/>
        <v>0</v>
      </c>
    </row>
    <row r="39" spans="1:8" s="8" customFormat="1" ht="12.95" customHeight="1">
      <c r="A39" s="27" t="s">
        <v>24</v>
      </c>
      <c r="B39" s="29" t="s">
        <v>55</v>
      </c>
      <c r="C39" s="30" t="s">
        <v>26</v>
      </c>
      <c r="D39" s="31">
        <v>97.44</v>
      </c>
      <c r="E39" s="32">
        <f t="shared" si="2"/>
        <v>584.64</v>
      </c>
      <c r="F39" s="36"/>
      <c r="G39" s="37">
        <f t="shared" si="0"/>
        <v>0</v>
      </c>
      <c r="H39" s="35">
        <f t="shared" si="1"/>
        <v>0</v>
      </c>
    </row>
    <row r="40" spans="1:8" s="8" customFormat="1" ht="12.95" customHeight="1" thickBot="1">
      <c r="A40" s="28" t="s">
        <v>24</v>
      </c>
      <c r="B40" s="67" t="s">
        <v>56</v>
      </c>
      <c r="C40" s="47" t="s">
        <v>26</v>
      </c>
      <c r="D40" s="48">
        <v>97.44</v>
      </c>
      <c r="E40" s="49">
        <f t="shared" si="2"/>
        <v>584.64</v>
      </c>
      <c r="F40" s="50"/>
      <c r="G40" s="51">
        <f t="shared" si="0"/>
        <v>0</v>
      </c>
      <c r="H40" s="70">
        <f t="shared" si="1"/>
        <v>0</v>
      </c>
    </row>
    <row r="41" spans="1:8" s="8" customFormat="1" ht="12.95" customHeight="1">
      <c r="A41" s="26" t="s">
        <v>24</v>
      </c>
      <c r="B41" s="38" t="s">
        <v>57</v>
      </c>
      <c r="C41" s="39" t="s">
        <v>26</v>
      </c>
      <c r="D41" s="40">
        <v>79.170000000000016</v>
      </c>
      <c r="E41" s="41">
        <f t="shared" si="2"/>
        <v>475.0200000000001</v>
      </c>
      <c r="F41" s="79"/>
      <c r="G41" s="80">
        <f t="shared" si="0"/>
        <v>0</v>
      </c>
      <c r="H41" s="44">
        <f t="shared" si="1"/>
        <v>0</v>
      </c>
    </row>
    <row r="42" spans="1:8" s="8" customFormat="1" ht="12.95" customHeight="1">
      <c r="A42" s="27" t="s">
        <v>24</v>
      </c>
      <c r="B42" s="29" t="s">
        <v>58</v>
      </c>
      <c r="C42" s="30" t="s">
        <v>26</v>
      </c>
      <c r="D42" s="31">
        <v>84.314999999999998</v>
      </c>
      <c r="E42" s="32">
        <f t="shared" si="2"/>
        <v>505.89</v>
      </c>
      <c r="F42" s="36"/>
      <c r="G42" s="37">
        <f t="shared" si="0"/>
        <v>0</v>
      </c>
      <c r="H42" s="35">
        <f t="shared" si="1"/>
        <v>0</v>
      </c>
    </row>
    <row r="43" spans="1:8" s="8" customFormat="1" ht="12.95" customHeight="1">
      <c r="A43" s="27" t="s">
        <v>24</v>
      </c>
      <c r="B43" s="29" t="s">
        <v>59</v>
      </c>
      <c r="C43" s="30" t="s">
        <v>26</v>
      </c>
      <c r="D43" s="31">
        <v>84.314999999999998</v>
      </c>
      <c r="E43" s="32">
        <f t="shared" si="2"/>
        <v>505.89</v>
      </c>
      <c r="F43" s="36"/>
      <c r="G43" s="37">
        <f t="shared" si="0"/>
        <v>0</v>
      </c>
      <c r="H43" s="35">
        <f t="shared" si="1"/>
        <v>0</v>
      </c>
    </row>
    <row r="44" spans="1:8" s="8" customFormat="1" ht="12.95" customHeight="1">
      <c r="A44" s="27" t="s">
        <v>24</v>
      </c>
      <c r="B44" s="29" t="s">
        <v>60</v>
      </c>
      <c r="C44" s="30" t="s">
        <v>26</v>
      </c>
      <c r="D44" s="31">
        <v>84.314999999999998</v>
      </c>
      <c r="E44" s="32">
        <f t="shared" si="2"/>
        <v>505.89</v>
      </c>
      <c r="F44" s="36"/>
      <c r="G44" s="37">
        <f t="shared" si="0"/>
        <v>0</v>
      </c>
      <c r="H44" s="35">
        <f t="shared" si="1"/>
        <v>0</v>
      </c>
    </row>
    <row r="45" spans="1:8" s="8" customFormat="1" ht="12.95" customHeight="1" thickBot="1">
      <c r="A45" s="71" t="s">
        <v>24</v>
      </c>
      <c r="B45" s="72" t="s">
        <v>61</v>
      </c>
      <c r="C45" s="73" t="s">
        <v>26</v>
      </c>
      <c r="D45" s="74">
        <v>84.314999999999998</v>
      </c>
      <c r="E45" s="75">
        <f t="shared" si="2"/>
        <v>505.89</v>
      </c>
      <c r="F45" s="76"/>
      <c r="G45" s="77">
        <f t="shared" si="0"/>
        <v>0</v>
      </c>
      <c r="H45" s="78">
        <f t="shared" si="1"/>
        <v>0</v>
      </c>
    </row>
    <row r="46" spans="1:8" s="8" customFormat="1" ht="12.95" customHeight="1">
      <c r="A46" s="59" t="s">
        <v>24</v>
      </c>
      <c r="B46" s="60" t="s">
        <v>62</v>
      </c>
      <c r="C46" s="61" t="s">
        <v>26</v>
      </c>
      <c r="D46" s="62">
        <v>107.10000000000001</v>
      </c>
      <c r="E46" s="63">
        <f t="shared" si="2"/>
        <v>642.6</v>
      </c>
      <c r="F46" s="81"/>
      <c r="G46" s="82">
        <f t="shared" si="0"/>
        <v>0</v>
      </c>
      <c r="H46" s="66">
        <f t="shared" si="1"/>
        <v>0</v>
      </c>
    </row>
    <row r="47" spans="1:8" s="8" customFormat="1" ht="12.95" customHeight="1">
      <c r="A47" s="27" t="s">
        <v>24</v>
      </c>
      <c r="B47" s="29" t="s">
        <v>94</v>
      </c>
      <c r="C47" s="30" t="s">
        <v>26</v>
      </c>
      <c r="D47" s="31">
        <v>107.10000000000001</v>
      </c>
      <c r="E47" s="32">
        <f t="shared" si="2"/>
        <v>642.6</v>
      </c>
      <c r="F47" s="36"/>
      <c r="G47" s="37">
        <f t="shared" si="0"/>
        <v>0</v>
      </c>
      <c r="H47" s="35">
        <f t="shared" si="1"/>
        <v>0</v>
      </c>
    </row>
    <row r="48" spans="1:8" s="8" customFormat="1" ht="12.95" customHeight="1">
      <c r="A48" s="27" t="s">
        <v>24</v>
      </c>
      <c r="B48" s="29" t="s">
        <v>63</v>
      </c>
      <c r="C48" s="30" t="s">
        <v>26</v>
      </c>
      <c r="D48" s="31">
        <v>107.10000000000001</v>
      </c>
      <c r="E48" s="32">
        <f t="shared" si="2"/>
        <v>642.6</v>
      </c>
      <c r="F48" s="36"/>
      <c r="G48" s="37">
        <f t="shared" si="0"/>
        <v>0</v>
      </c>
      <c r="H48" s="35">
        <f t="shared" si="1"/>
        <v>0</v>
      </c>
    </row>
    <row r="49" spans="1:8" s="8" customFormat="1" ht="12.95" customHeight="1" thickBot="1">
      <c r="A49" s="28" t="s">
        <v>24</v>
      </c>
      <c r="B49" s="67" t="s">
        <v>93</v>
      </c>
      <c r="C49" s="47" t="s">
        <v>26</v>
      </c>
      <c r="D49" s="48">
        <v>107.10000000000001</v>
      </c>
      <c r="E49" s="49">
        <f t="shared" si="2"/>
        <v>642.6</v>
      </c>
      <c r="F49" s="50"/>
      <c r="G49" s="51">
        <f t="shared" si="0"/>
        <v>0</v>
      </c>
      <c r="H49" s="70">
        <f t="shared" si="1"/>
        <v>0</v>
      </c>
    </row>
    <row r="50" spans="1:8" s="8" customFormat="1" ht="12.95" customHeight="1">
      <c r="A50" s="26" t="s">
        <v>24</v>
      </c>
      <c r="B50" s="38" t="s">
        <v>64</v>
      </c>
      <c r="C50" s="39" t="s">
        <v>26</v>
      </c>
      <c r="D50" s="40">
        <v>207.375</v>
      </c>
      <c r="E50" s="41">
        <f t="shared" si="2"/>
        <v>1244.25</v>
      </c>
      <c r="F50" s="79"/>
      <c r="G50" s="80">
        <f t="shared" si="0"/>
        <v>0</v>
      </c>
      <c r="H50" s="44">
        <f t="shared" si="1"/>
        <v>0</v>
      </c>
    </row>
    <row r="51" spans="1:8" s="8" customFormat="1" ht="12.95" customHeight="1">
      <c r="A51" s="27" t="s">
        <v>24</v>
      </c>
      <c r="B51" s="29" t="s">
        <v>65</v>
      </c>
      <c r="C51" s="30" t="s">
        <v>26</v>
      </c>
      <c r="D51" s="31">
        <v>207.375</v>
      </c>
      <c r="E51" s="32">
        <f t="shared" si="2"/>
        <v>1244.25</v>
      </c>
      <c r="F51" s="36"/>
      <c r="G51" s="37">
        <f t="shared" si="0"/>
        <v>0</v>
      </c>
      <c r="H51" s="35">
        <f t="shared" si="1"/>
        <v>0</v>
      </c>
    </row>
    <row r="52" spans="1:8" s="8" customFormat="1" ht="12.95" customHeight="1">
      <c r="A52" s="27" t="s">
        <v>24</v>
      </c>
      <c r="B52" s="29" t="s">
        <v>66</v>
      </c>
      <c r="C52" s="30" t="s">
        <v>26</v>
      </c>
      <c r="D52" s="31">
        <v>207.375</v>
      </c>
      <c r="E52" s="32">
        <f t="shared" si="2"/>
        <v>1244.25</v>
      </c>
      <c r="F52" s="36"/>
      <c r="G52" s="37">
        <f t="shared" si="0"/>
        <v>0</v>
      </c>
      <c r="H52" s="35">
        <f t="shared" si="1"/>
        <v>0</v>
      </c>
    </row>
    <row r="53" spans="1:8" s="8" customFormat="1" ht="12.95" customHeight="1">
      <c r="A53" s="27" t="s">
        <v>24</v>
      </c>
      <c r="B53" s="29" t="s">
        <v>67</v>
      </c>
      <c r="C53" s="30" t="s">
        <v>26</v>
      </c>
      <c r="D53" s="31">
        <v>96.704999999999998</v>
      </c>
      <c r="E53" s="32">
        <f t="shared" si="2"/>
        <v>580.23</v>
      </c>
      <c r="F53" s="36"/>
      <c r="G53" s="37">
        <f t="shared" si="0"/>
        <v>0</v>
      </c>
      <c r="H53" s="35">
        <f t="shared" si="1"/>
        <v>0</v>
      </c>
    </row>
    <row r="54" spans="1:8" s="8" customFormat="1" ht="12.95" customHeight="1">
      <c r="A54" s="27" t="s">
        <v>24</v>
      </c>
      <c r="B54" s="29" t="s">
        <v>68</v>
      </c>
      <c r="C54" s="30" t="s">
        <v>26</v>
      </c>
      <c r="D54" s="31">
        <v>110.88</v>
      </c>
      <c r="E54" s="32">
        <f t="shared" si="2"/>
        <v>665.28</v>
      </c>
      <c r="F54" s="36"/>
      <c r="G54" s="37">
        <f t="shared" si="0"/>
        <v>0</v>
      </c>
      <c r="H54" s="35">
        <f t="shared" si="1"/>
        <v>0</v>
      </c>
    </row>
    <row r="55" spans="1:8" s="8" customFormat="1" ht="12.95" customHeight="1">
      <c r="A55" s="27" t="s">
        <v>24</v>
      </c>
      <c r="B55" s="29" t="s">
        <v>69</v>
      </c>
      <c r="C55" s="30" t="s">
        <v>26</v>
      </c>
      <c r="D55" s="31">
        <v>110.88</v>
      </c>
      <c r="E55" s="32">
        <f t="shared" si="2"/>
        <v>665.28</v>
      </c>
      <c r="F55" s="36"/>
      <c r="G55" s="37">
        <f t="shared" si="0"/>
        <v>0</v>
      </c>
      <c r="H55" s="35">
        <f t="shared" si="1"/>
        <v>0</v>
      </c>
    </row>
    <row r="56" spans="1:8" s="8" customFormat="1" ht="12.95" customHeight="1">
      <c r="A56" s="27" t="s">
        <v>24</v>
      </c>
      <c r="B56" s="29" t="s">
        <v>70</v>
      </c>
      <c r="C56" s="30" t="s">
        <v>26</v>
      </c>
      <c r="D56" s="31">
        <v>110.88</v>
      </c>
      <c r="E56" s="32">
        <f t="shared" si="2"/>
        <v>665.28</v>
      </c>
      <c r="F56" s="36"/>
      <c r="G56" s="37">
        <f t="shared" si="0"/>
        <v>0</v>
      </c>
      <c r="H56" s="35">
        <f t="shared" si="1"/>
        <v>0</v>
      </c>
    </row>
    <row r="57" spans="1:8" s="8" customFormat="1" ht="12.95" customHeight="1">
      <c r="A57" s="27" t="s">
        <v>24</v>
      </c>
      <c r="B57" s="29" t="s">
        <v>71</v>
      </c>
      <c r="C57" s="30" t="s">
        <v>26</v>
      </c>
      <c r="D57" s="31">
        <v>82.635000000000005</v>
      </c>
      <c r="E57" s="32">
        <f t="shared" si="2"/>
        <v>495.81000000000006</v>
      </c>
      <c r="F57" s="36"/>
      <c r="G57" s="37">
        <f t="shared" si="0"/>
        <v>0</v>
      </c>
      <c r="H57" s="35">
        <f t="shared" si="1"/>
        <v>0</v>
      </c>
    </row>
    <row r="58" spans="1:8" s="8" customFormat="1" ht="12.95" customHeight="1">
      <c r="A58" s="27" t="s">
        <v>24</v>
      </c>
      <c r="B58" s="29" t="s">
        <v>72</v>
      </c>
      <c r="C58" s="30" t="s">
        <v>26</v>
      </c>
      <c r="D58" s="31">
        <v>87.360000000000014</v>
      </c>
      <c r="E58" s="32">
        <f t="shared" si="2"/>
        <v>524.16000000000008</v>
      </c>
      <c r="F58" s="36"/>
      <c r="G58" s="37">
        <f t="shared" si="0"/>
        <v>0</v>
      </c>
      <c r="H58" s="35">
        <f t="shared" si="1"/>
        <v>0</v>
      </c>
    </row>
    <row r="59" spans="1:8" s="8" customFormat="1" ht="12.95" customHeight="1">
      <c r="A59" s="27" t="s">
        <v>24</v>
      </c>
      <c r="B59" s="29" t="s">
        <v>73</v>
      </c>
      <c r="C59" s="30" t="s">
        <v>26</v>
      </c>
      <c r="D59" s="31">
        <v>87.360000000000014</v>
      </c>
      <c r="E59" s="32">
        <f t="shared" si="2"/>
        <v>524.16000000000008</v>
      </c>
      <c r="F59" s="36"/>
      <c r="G59" s="37">
        <f t="shared" si="0"/>
        <v>0</v>
      </c>
      <c r="H59" s="35">
        <f t="shared" si="1"/>
        <v>0</v>
      </c>
    </row>
    <row r="60" spans="1:8" s="8" customFormat="1" ht="12.95" customHeight="1">
      <c r="A60" s="27" t="s">
        <v>24</v>
      </c>
      <c r="B60" s="29" t="s">
        <v>74</v>
      </c>
      <c r="C60" s="30" t="s">
        <v>26</v>
      </c>
      <c r="D60" s="31">
        <v>87.360000000000014</v>
      </c>
      <c r="E60" s="32">
        <f t="shared" si="2"/>
        <v>524.16000000000008</v>
      </c>
      <c r="F60" s="36"/>
      <c r="G60" s="37">
        <f t="shared" si="0"/>
        <v>0</v>
      </c>
      <c r="H60" s="35">
        <f t="shared" si="1"/>
        <v>0</v>
      </c>
    </row>
    <row r="61" spans="1:8" s="8" customFormat="1" ht="12.95" customHeight="1" thickBot="1">
      <c r="A61" s="28" t="s">
        <v>24</v>
      </c>
      <c r="B61" s="46" t="s">
        <v>75</v>
      </c>
      <c r="C61" s="47" t="s">
        <v>26</v>
      </c>
      <c r="D61" s="48">
        <v>87.360000000000014</v>
      </c>
      <c r="E61" s="49">
        <f t="shared" si="2"/>
        <v>524.16000000000008</v>
      </c>
      <c r="F61" s="50"/>
      <c r="G61" s="51">
        <f t="shared" si="0"/>
        <v>0</v>
      </c>
      <c r="H61" s="35">
        <f t="shared" si="1"/>
        <v>0</v>
      </c>
    </row>
    <row r="62" spans="1:8" s="8" customFormat="1" ht="12.95" customHeight="1">
      <c r="A62" s="9" t="s">
        <v>24</v>
      </c>
      <c r="B62" s="10" t="s">
        <v>76</v>
      </c>
      <c r="C62" s="11" t="s">
        <v>13</v>
      </c>
      <c r="D62" s="12">
        <v>32.550000000000004</v>
      </c>
      <c r="E62" s="13">
        <f t="shared" ref="E62:E74" si="9">D62*20</f>
        <v>651.00000000000011</v>
      </c>
      <c r="F62" s="14"/>
      <c r="G62" s="15">
        <f t="shared" si="0"/>
        <v>0</v>
      </c>
      <c r="H62" s="16">
        <f>F62*9.34</f>
        <v>0</v>
      </c>
    </row>
    <row r="63" spans="1:8" s="8" customFormat="1" ht="12.95" customHeight="1">
      <c r="A63" s="9" t="s">
        <v>24</v>
      </c>
      <c r="B63" s="10" t="s">
        <v>77</v>
      </c>
      <c r="C63" s="11" t="s">
        <v>13</v>
      </c>
      <c r="D63" s="12">
        <v>32.550000000000004</v>
      </c>
      <c r="E63" s="13">
        <f t="shared" si="9"/>
        <v>651.00000000000011</v>
      </c>
      <c r="F63" s="14"/>
      <c r="G63" s="15">
        <f t="shared" si="0"/>
        <v>0</v>
      </c>
      <c r="H63" s="16">
        <f t="shared" ref="H63:H74" si="10">F63*9.34</f>
        <v>0</v>
      </c>
    </row>
    <row r="64" spans="1:8" ht="12.95" customHeight="1">
      <c r="A64" s="9" t="s">
        <v>24</v>
      </c>
      <c r="B64" s="10" t="s">
        <v>78</v>
      </c>
      <c r="C64" s="11" t="s">
        <v>13</v>
      </c>
      <c r="D64" s="12">
        <v>32.550000000000004</v>
      </c>
      <c r="E64" s="13">
        <f t="shared" si="9"/>
        <v>651.00000000000011</v>
      </c>
      <c r="F64" s="14"/>
      <c r="G64" s="15">
        <f t="shared" si="0"/>
        <v>0</v>
      </c>
      <c r="H64" s="16">
        <f t="shared" si="10"/>
        <v>0</v>
      </c>
    </row>
    <row r="65" spans="1:8" ht="12.95" customHeight="1">
      <c r="A65" s="9" t="s">
        <v>24</v>
      </c>
      <c r="B65" s="10" t="s">
        <v>79</v>
      </c>
      <c r="C65" s="11" t="s">
        <v>13</v>
      </c>
      <c r="D65" s="12">
        <v>32.550000000000004</v>
      </c>
      <c r="E65" s="13">
        <f t="shared" si="9"/>
        <v>651.00000000000011</v>
      </c>
      <c r="F65" s="14"/>
      <c r="G65" s="15">
        <f t="shared" si="0"/>
        <v>0</v>
      </c>
      <c r="H65" s="16">
        <f t="shared" si="10"/>
        <v>0</v>
      </c>
    </row>
    <row r="66" spans="1:8" ht="12.95" customHeight="1">
      <c r="A66" s="9" t="s">
        <v>24</v>
      </c>
      <c r="B66" s="10" t="s">
        <v>80</v>
      </c>
      <c r="C66" s="11" t="s">
        <v>13</v>
      </c>
      <c r="D66" s="12">
        <v>32.550000000000004</v>
      </c>
      <c r="E66" s="13">
        <f t="shared" si="9"/>
        <v>651.00000000000011</v>
      </c>
      <c r="F66" s="14"/>
      <c r="G66" s="15">
        <f t="shared" si="0"/>
        <v>0</v>
      </c>
      <c r="H66" s="16">
        <f t="shared" si="10"/>
        <v>0</v>
      </c>
    </row>
    <row r="67" spans="1:8" s="17" customFormat="1" ht="12.95" customHeight="1">
      <c r="A67" s="9" t="s">
        <v>24</v>
      </c>
      <c r="B67" s="10" t="s">
        <v>81</v>
      </c>
      <c r="C67" s="11" t="s">
        <v>13</v>
      </c>
      <c r="D67" s="12">
        <v>32.550000000000004</v>
      </c>
      <c r="E67" s="13">
        <f t="shared" si="9"/>
        <v>651.00000000000011</v>
      </c>
      <c r="F67" s="14"/>
      <c r="G67" s="15">
        <f t="shared" si="0"/>
        <v>0</v>
      </c>
      <c r="H67" s="16">
        <f t="shared" si="10"/>
        <v>0</v>
      </c>
    </row>
    <row r="68" spans="1:8" ht="12.95" customHeight="1">
      <c r="A68" s="9" t="s">
        <v>24</v>
      </c>
      <c r="B68" s="10" t="s">
        <v>82</v>
      </c>
      <c r="C68" s="11" t="s">
        <v>13</v>
      </c>
      <c r="D68" s="12">
        <v>32.550000000000004</v>
      </c>
      <c r="E68" s="13">
        <f t="shared" si="9"/>
        <v>651.00000000000011</v>
      </c>
      <c r="F68" s="14"/>
      <c r="G68" s="15">
        <f t="shared" si="0"/>
        <v>0</v>
      </c>
      <c r="H68" s="16">
        <f t="shared" si="10"/>
        <v>0</v>
      </c>
    </row>
    <row r="69" spans="1:8" ht="12.95" customHeight="1">
      <c r="A69" s="9" t="s">
        <v>24</v>
      </c>
      <c r="B69" s="10" t="s">
        <v>83</v>
      </c>
      <c r="C69" s="11" t="s">
        <v>13</v>
      </c>
      <c r="D69" s="12">
        <v>32.550000000000004</v>
      </c>
      <c r="E69" s="13">
        <f t="shared" si="9"/>
        <v>651.00000000000011</v>
      </c>
      <c r="F69" s="14"/>
      <c r="G69" s="15">
        <f t="shared" si="0"/>
        <v>0</v>
      </c>
      <c r="H69" s="16">
        <f t="shared" si="10"/>
        <v>0</v>
      </c>
    </row>
    <row r="70" spans="1:8" ht="12.95" customHeight="1">
      <c r="A70" s="9" t="s">
        <v>24</v>
      </c>
      <c r="B70" s="10" t="s">
        <v>84</v>
      </c>
      <c r="C70" s="11" t="s">
        <v>13</v>
      </c>
      <c r="D70" s="12">
        <v>32.550000000000004</v>
      </c>
      <c r="E70" s="13">
        <f t="shared" si="9"/>
        <v>651.00000000000011</v>
      </c>
      <c r="F70" s="14"/>
      <c r="G70" s="15">
        <f t="shared" si="0"/>
        <v>0</v>
      </c>
      <c r="H70" s="16">
        <f t="shared" si="10"/>
        <v>0</v>
      </c>
    </row>
    <row r="71" spans="1:8" ht="12.95" customHeight="1">
      <c r="A71" s="9" t="s">
        <v>24</v>
      </c>
      <c r="B71" s="10" t="s">
        <v>85</v>
      </c>
      <c r="C71" s="11" t="s">
        <v>13</v>
      </c>
      <c r="D71" s="12">
        <v>32.550000000000004</v>
      </c>
      <c r="E71" s="13">
        <f t="shared" si="9"/>
        <v>651.00000000000011</v>
      </c>
      <c r="F71" s="14"/>
      <c r="G71" s="15">
        <f t="shared" si="0"/>
        <v>0</v>
      </c>
      <c r="H71" s="16">
        <f t="shared" si="10"/>
        <v>0</v>
      </c>
    </row>
    <row r="72" spans="1:8" ht="12.95" customHeight="1">
      <c r="A72" s="9" t="s">
        <v>24</v>
      </c>
      <c r="B72" s="10" t="s">
        <v>86</v>
      </c>
      <c r="C72" s="11" t="s">
        <v>13</v>
      </c>
      <c r="D72" s="12">
        <v>32.550000000000004</v>
      </c>
      <c r="E72" s="13">
        <f t="shared" si="9"/>
        <v>651.00000000000011</v>
      </c>
      <c r="F72" s="14"/>
      <c r="G72" s="15">
        <f t="shared" ref="G72:G75" si="11">E72*F72</f>
        <v>0</v>
      </c>
      <c r="H72" s="16">
        <f t="shared" si="10"/>
        <v>0</v>
      </c>
    </row>
    <row r="73" spans="1:8" ht="12.95" customHeight="1">
      <c r="A73" s="9" t="s">
        <v>24</v>
      </c>
      <c r="B73" s="10" t="s">
        <v>87</v>
      </c>
      <c r="C73" s="11" t="s">
        <v>13</v>
      </c>
      <c r="D73" s="12">
        <v>32.550000000000004</v>
      </c>
      <c r="E73" s="13">
        <f t="shared" si="9"/>
        <v>651.00000000000011</v>
      </c>
      <c r="F73" s="14"/>
      <c r="G73" s="15">
        <f t="shared" si="11"/>
        <v>0</v>
      </c>
      <c r="H73" s="16">
        <f t="shared" si="10"/>
        <v>0</v>
      </c>
    </row>
    <row r="74" spans="1:8" ht="12.95" customHeight="1">
      <c r="A74" s="9" t="s">
        <v>24</v>
      </c>
      <c r="B74" s="10" t="s">
        <v>88</v>
      </c>
      <c r="C74" s="11" t="s">
        <v>13</v>
      </c>
      <c r="D74" s="12">
        <v>32.550000000000004</v>
      </c>
      <c r="E74" s="13">
        <f t="shared" si="9"/>
        <v>651.00000000000011</v>
      </c>
      <c r="F74" s="14"/>
      <c r="G74" s="15">
        <f t="shared" si="11"/>
        <v>0</v>
      </c>
      <c r="H74" s="16">
        <f t="shared" si="10"/>
        <v>0</v>
      </c>
    </row>
    <row r="75" spans="1:8" s="8" customFormat="1" ht="12.95" customHeight="1" thickBot="1">
      <c r="A75" s="9" t="s">
        <v>24</v>
      </c>
      <c r="B75" s="10" t="s">
        <v>89</v>
      </c>
      <c r="C75" s="11" t="s">
        <v>13</v>
      </c>
      <c r="D75" s="12">
        <v>32.550000000000004</v>
      </c>
      <c r="E75" s="13">
        <f>D75*20</f>
        <v>651.00000000000011</v>
      </c>
      <c r="F75" s="14"/>
      <c r="G75" s="15">
        <f t="shared" si="11"/>
        <v>0</v>
      </c>
      <c r="H75" s="16">
        <f>F75*9.34</f>
        <v>0</v>
      </c>
    </row>
    <row r="76" spans="1:8" ht="14.1" customHeight="1">
      <c r="A76" s="100" t="s">
        <v>5</v>
      </c>
      <c r="B76" s="101"/>
      <c r="C76" s="101"/>
      <c r="D76" s="101"/>
      <c r="E76" s="102"/>
      <c r="F76" s="18" t="s">
        <v>11</v>
      </c>
      <c r="G76" s="18" t="s">
        <v>6</v>
      </c>
      <c r="H76" s="19" t="s">
        <v>8</v>
      </c>
    </row>
    <row r="77" spans="1:8" ht="14.1" customHeight="1">
      <c r="A77" s="103" t="s">
        <v>7</v>
      </c>
      <c r="B77" s="104"/>
      <c r="C77" s="104"/>
      <c r="D77" s="104"/>
      <c r="E77" s="105"/>
      <c r="F77" s="20">
        <f>SUM(F3:F75)</f>
        <v>0</v>
      </c>
      <c r="G77" s="21">
        <f>SUM(G4:G75)</f>
        <v>0</v>
      </c>
      <c r="H77" s="22">
        <f>SUM(H4:H75)</f>
        <v>0</v>
      </c>
    </row>
    <row r="78" spans="1:8" ht="14.1" customHeight="1" thickBot="1">
      <c r="A78" s="106" t="s">
        <v>12</v>
      </c>
      <c r="B78" s="107"/>
      <c r="C78" s="107"/>
      <c r="D78" s="107"/>
      <c r="E78" s="108"/>
      <c r="F78" s="23">
        <f>F77/85</f>
        <v>0</v>
      </c>
      <c r="G78" s="24"/>
      <c r="H78" s="25"/>
    </row>
  </sheetData>
  <mergeCells count="6">
    <mergeCell ref="A76:E76"/>
    <mergeCell ref="A77:E77"/>
    <mergeCell ref="A78:E78"/>
    <mergeCell ref="A1:B1"/>
    <mergeCell ref="D1:H1"/>
    <mergeCell ref="C2:H2"/>
  </mergeCells>
  <hyperlinks>
    <hyperlink ref="B18" r:id="rId1" display="Нектар гранатовый GRANAT (65% сока пр.отж.)"/>
    <hyperlink ref="B19" r:id="rId2" display="Нектар фейхоа GRANAT (60% сока пр.отж.)"/>
    <hyperlink ref="B20" r:id="rId3" display="Апельсиновый нектар"/>
    <hyperlink ref="B21" r:id="rId4" display="Нектар из черешни"/>
    <hyperlink ref="B23" r:id="rId5" display="Яблочный сок прямого отжима!"/>
    <hyperlink ref="B24" r:id="rId6" display="Айвовый нектар на основе сока прямого отжима"/>
    <hyperlink ref="B25" r:id="rId7" display="Грушевый нектар на основе сока прямого отжима"/>
    <hyperlink ref="B26" r:id="rId8" display="Виноградный нектар на основе сока прямого отжима"/>
    <hyperlink ref="B27" r:id="rId9" display="Соус гранатовый «Narsharab» GRANTE"/>
    <hyperlink ref="B33" r:id="rId10" display="Компот из терна с фруктозой и стевией"/>
    <hyperlink ref="B34" r:id="rId11" display="Компот из кизила с фруктозой и стевией"/>
    <hyperlink ref="B35" r:id="rId12" display="Компот из фейхоа с фруктозой и стевией"/>
    <hyperlink ref="B36" r:id="rId13" display="Компот из граната и айвы  с фруктозой и стевией"/>
    <hyperlink ref="B37" r:id="rId14" display="Компот из алычи с фруктозой и стевией"/>
    <hyperlink ref="B38" r:id="rId15" display="Компот из клубники с фруктозой и стевией"/>
    <hyperlink ref="B39" r:id="rId16" display="Компот из боярышника с фруктозой и стевией"/>
    <hyperlink ref="B4" r:id="rId17" display="Сок гранатовый GRANTE осветленный"/>
    <hyperlink ref="B5" r:id="rId18" display="Сок гранатовый GRANTE осветленный"/>
    <hyperlink ref="B6" r:id="rId19" display="Сок яблочный GRANTE"/>
    <hyperlink ref="B7" r:id="rId20" display="Сок яблоко-фейхоа GRANTE"/>
    <hyperlink ref="B9" r:id="rId21" display="Сок гранатовый GRANTE (NATURE)"/>
    <hyperlink ref="B10" r:id="rId22" display="Сок гранатовый GRANTE(NATURE)"/>
    <hyperlink ref="B11" r:id="rId23" display="Сок гранатово-виноградный GRANTE"/>
    <hyperlink ref="B12" r:id="rId24" display="Сок из белого винограда GRANTE"/>
    <hyperlink ref="B13" r:id="rId25" display="Сок из красного винограда GRANTE"/>
    <hyperlink ref="B14" r:id="rId26" display="Сок айвовый GRANTE"/>
    <hyperlink ref="B15" r:id="rId27" display="Сок гранатово-виноградно-яблоч."/>
    <hyperlink ref="B16" r:id="rId28" display="Гранатово-вишневый сок GRANTE"/>
    <hyperlink ref="B17" r:id="rId29" display="Гранатово-апельсиновый  сок GRANTE"/>
    <hyperlink ref="B63" r:id="rId30" display="Сок березовый "/>
    <hyperlink ref="B64" r:id="rId31" display="Сок березовый настоянный на мяте"/>
    <hyperlink ref="B65" r:id="rId32" display="Сок березовый с шиповником &quot;Бодрость&quot; "/>
    <hyperlink ref="B66" r:id="rId33" display="Нектар тыквенный"/>
    <hyperlink ref="B67" r:id="rId34" display="Нектар морковный  "/>
    <hyperlink ref="B68" r:id="rId35" display="Нектар морковно-яблочный"/>
    <hyperlink ref="B69" r:id="rId36" display="Нектар морковно-тыквенный"/>
    <hyperlink ref="B70" r:id="rId37" display="Нектар тыквенно-яблочный"/>
    <hyperlink ref="B71" r:id="rId38" display="Нектар грушевый"/>
    <hyperlink ref="B72" r:id="rId39" display="Нектар томатный"/>
    <hyperlink ref="B61" r:id="rId40" display="Сок березовый "/>
    <hyperlink ref="B62" r:id="rId41" display="Сок березовый "/>
    <hyperlink ref="B8" r:id="rId42" display="Сок яблоко-фейхоа GRANTE"/>
    <hyperlink ref="B22" r:id="rId43" display="Яблочный сок прямого отжима!"/>
  </hyperlinks>
  <pageMargins left="0.7" right="0.7" top="0.75" bottom="0.75" header="0.3" footer="0.3"/>
  <pageSetup paperSize="9" orientation="portrait"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Прайс_Форма заявки Крал</vt:lpstr>
      <vt:lpstr>Форма заявки на Аршани</vt:lpstr>
      <vt:lpstr>'Прайс_Форма заявки Крал'!Область_печати</vt:lpstr>
    </vt:vector>
  </TitlesOfParts>
  <Company>Гранте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Гранте</dc:title>
  <dc:creator>"Вадим Горбачев" &lt;vg@grante-russia.ru&gt;</dc:creator>
  <cp:keywords>прайс</cp:keywords>
  <cp:lastModifiedBy>Андрей</cp:lastModifiedBy>
  <cp:lastPrinted>2019-09-23T13:31:28Z</cp:lastPrinted>
  <dcterms:created xsi:type="dcterms:W3CDTF">2011-08-02T10:43:26Z</dcterms:created>
  <dcterms:modified xsi:type="dcterms:W3CDTF">2023-08-21T11:33:11Z</dcterms:modified>
</cp:coreProperties>
</file>