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 tabRatio="814" firstSheet="9" activeTab="12"/>
  </bookViews>
  <sheets>
    <sheet name="пл.Rico" sheetId="11" r:id="rId1"/>
    <sheet name="ф-ра Rico" sheetId="6" r:id="rId2"/>
    <sheet name="пл. Rico Leo" sheetId="12" r:id="rId3"/>
    <sheet name="ф-ра Rico Leo" sheetId="3" r:id="rId4"/>
    <sheet name="ф-ра МДФ и карпет" sheetId="1" r:id="rId5"/>
    <sheet name="пл.МДФ" sheetId="13" r:id="rId6"/>
    <sheet name="пл.Carpet" sheetId="14" r:id="rId7"/>
    <sheet name="пл.Royal" sheetId="15" r:id="rId8"/>
    <sheet name="Панели листовые" sheetId="2" r:id="rId9"/>
    <sheet name="УГЛЫ" sheetId="4" r:id="rId10"/>
    <sheet name="панели " sheetId="5" r:id="rId11"/>
    <sheet name="Акссесуары" sheetId="9" r:id="rId12"/>
    <sheet name="Дюбели" sheetId="17" r:id="rId13"/>
  </sheets>
  <calcPr calcId="125725"/>
</workbook>
</file>

<file path=xl/calcChain.xml><?xml version="1.0" encoding="utf-8"?>
<calcChain xmlns="http://schemas.openxmlformats.org/spreadsheetml/2006/main">
  <c r="J12" i="1"/>
  <c r="H12"/>
  <c r="Q9" i="6"/>
  <c r="S9"/>
  <c r="K10" i="5"/>
  <c r="K11"/>
  <c r="K12"/>
  <c r="K13"/>
  <c r="K14"/>
  <c r="K15"/>
  <c r="K16"/>
  <c r="K17"/>
  <c r="K4"/>
  <c r="K5"/>
  <c r="K6"/>
  <c r="K7"/>
  <c r="K8"/>
  <c r="K9"/>
  <c r="T22" i="15"/>
  <c r="R22"/>
  <c r="P22"/>
  <c r="N22"/>
  <c r="I16"/>
  <c r="K25" i="9"/>
  <c r="K20"/>
  <c r="K21"/>
  <c r="K22"/>
  <c r="K23"/>
  <c r="K5"/>
  <c r="K11"/>
  <c r="K12"/>
  <c r="K13"/>
  <c r="K14"/>
  <c r="K15"/>
  <c r="K16"/>
  <c r="K10"/>
  <c r="K7"/>
  <c r="K8"/>
  <c r="M47" s="1"/>
  <c r="K9"/>
  <c r="K4"/>
  <c r="K24"/>
  <c r="K19"/>
  <c r="K18"/>
  <c r="K17"/>
  <c r="K6"/>
  <c r="D24" i="14"/>
  <c r="G23"/>
  <c r="H24" s="1"/>
  <c r="E23"/>
  <c r="F24" s="1"/>
  <c r="C23"/>
  <c r="O35" i="12"/>
  <c r="Q35"/>
  <c r="S35"/>
  <c r="U35"/>
  <c r="M21" i="15"/>
  <c r="O21"/>
  <c r="Q21"/>
  <c r="S21"/>
  <c r="G16"/>
  <c r="G9" i="14"/>
  <c r="H10" s="1"/>
  <c r="L31" i="13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K32" i="12"/>
  <c r="K31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H21" i="15" l="1"/>
  <c r="K10" i="14"/>
  <c r="L32" i="13"/>
  <c r="U36" i="12"/>
  <c r="K33"/>
  <c r="K29"/>
  <c r="K18" i="5"/>
  <c r="J24" i="14"/>
  <c r="M16" i="3"/>
  <c r="O16"/>
  <c r="P16"/>
  <c r="P17" s="1"/>
  <c r="Q16"/>
  <c r="R16"/>
  <c r="S16"/>
  <c r="N17"/>
  <c r="T17"/>
  <c r="T8" i="6"/>
  <c r="U9" s="1"/>
  <c r="R8"/>
  <c r="P8"/>
  <c r="H23" i="11"/>
  <c r="G22"/>
  <c r="R17" i="3" l="1"/>
  <c r="T19" s="1"/>
  <c r="N8" i="12"/>
  <c r="G27" i="6"/>
  <c r="E27"/>
  <c r="K17" i="4"/>
  <c r="K22"/>
  <c r="K23"/>
  <c r="K21"/>
  <c r="K16"/>
  <c r="K9"/>
  <c r="K10"/>
  <c r="K11"/>
  <c r="K12"/>
  <c r="K4"/>
  <c r="K5"/>
  <c r="K6"/>
  <c r="K7"/>
  <c r="K8"/>
  <c r="K3"/>
  <c r="M4" i="2"/>
  <c r="M5"/>
  <c r="M6"/>
  <c r="M7"/>
  <c r="M8"/>
  <c r="M9"/>
  <c r="M10"/>
  <c r="M11"/>
  <c r="M12"/>
  <c r="M13"/>
  <c r="M3"/>
  <c r="J13" i="1"/>
  <c r="I35" i="3"/>
  <c r="H34"/>
  <c r="F34"/>
  <c r="D34"/>
  <c r="B34"/>
  <c r="F35" s="1"/>
  <c r="G36" s="1"/>
  <c r="H26" i="6"/>
  <c r="I27" s="1"/>
  <c r="F26"/>
  <c r="D26"/>
  <c r="B26"/>
  <c r="C27" s="1"/>
  <c r="L12" s="1"/>
  <c r="M29" i="3" l="1"/>
  <c r="K26" i="4"/>
  <c r="M14" i="2"/>
</calcChain>
</file>

<file path=xl/sharedStrings.xml><?xml version="1.0" encoding="utf-8"?>
<sst xmlns="http://schemas.openxmlformats.org/spreadsheetml/2006/main" count="410" uniqueCount="281">
  <si>
    <t>Соеденительный элемент к плинтусу мдф</t>
  </si>
  <si>
    <t>18*18*84мм</t>
  </si>
  <si>
    <t>Миланский орех</t>
  </si>
  <si>
    <t>Дуб Бриг</t>
  </si>
  <si>
    <t>Эвкалипт</t>
  </si>
  <si>
    <t>Ироко</t>
  </si>
  <si>
    <t>Ель Сибирская</t>
  </si>
  <si>
    <t>Набукко</t>
  </si>
  <si>
    <t>Бук</t>
  </si>
  <si>
    <t>Саванна Мокка</t>
  </si>
  <si>
    <t>Дуб Беленый</t>
  </si>
  <si>
    <t>Цвет</t>
  </si>
  <si>
    <t>УВ</t>
  </si>
  <si>
    <t>УН</t>
  </si>
  <si>
    <t>ЗГ(пар)</t>
  </si>
  <si>
    <r>
      <rPr>
        <sz val="30"/>
        <color theme="1"/>
        <rFont val="Calibri"/>
        <family val="2"/>
        <charset val="204"/>
        <scheme val="minor"/>
      </rPr>
      <t>Фурнитура к плинтусу Carpet</t>
    </r>
    <r>
      <rPr>
        <sz val="34"/>
        <color theme="1"/>
        <rFont val="Calibri"/>
        <family val="2"/>
        <charset val="204"/>
        <scheme val="minor"/>
      </rPr>
      <t xml:space="preserve"> </t>
    </r>
    <r>
      <rPr>
        <sz val="15"/>
        <color theme="1"/>
        <rFont val="Calibri"/>
        <family val="2"/>
        <charset val="204"/>
        <scheme val="minor"/>
      </rPr>
      <t>(по 10 шт)</t>
    </r>
  </si>
  <si>
    <r>
      <t xml:space="preserve">Белый </t>
    </r>
    <r>
      <rPr>
        <sz val="11"/>
        <color rgb="FFFF0000"/>
        <rFont val="Calibri"/>
        <family val="2"/>
        <charset val="204"/>
        <scheme val="minor"/>
      </rPr>
      <t>18*18*122мм</t>
    </r>
  </si>
  <si>
    <t>панели пвх</t>
  </si>
  <si>
    <t>наименование</t>
  </si>
  <si>
    <t xml:space="preserve">размер </t>
  </si>
  <si>
    <t>колличество</t>
  </si>
  <si>
    <t>В уппаковке?</t>
  </si>
  <si>
    <t>БЕЗ</t>
  </si>
  <si>
    <t>МОЗАИКА "Фиолетовые цветы"</t>
  </si>
  <si>
    <t>964мм*484мм</t>
  </si>
  <si>
    <t>закругленная пирамида майолика</t>
  </si>
  <si>
    <t>960*480мм</t>
  </si>
  <si>
    <t>Граненый квадрат арабика</t>
  </si>
  <si>
    <t>МОЗАИКА "ПЛЯЖ"</t>
  </si>
  <si>
    <t>955*480мм</t>
  </si>
  <si>
    <t>граненый прямоугольник Винный погребок</t>
  </si>
  <si>
    <t>ДА</t>
  </si>
  <si>
    <t>мозаика"мрамор с золотом"</t>
  </si>
  <si>
    <t>Дерево Дуб Беленый</t>
  </si>
  <si>
    <t>980*480мм</t>
  </si>
  <si>
    <t>Сланец коричневый</t>
  </si>
  <si>
    <t>1020*495мм</t>
  </si>
  <si>
    <t>Кирпич старый коричневый</t>
  </si>
  <si>
    <t>1025*495мм</t>
  </si>
  <si>
    <t>Сланец натуральный</t>
  </si>
  <si>
    <t>980*498мм</t>
  </si>
  <si>
    <t>УГЛЫ</t>
  </si>
  <si>
    <t>БЕЛЫЙ(20*20*2700мм)</t>
  </si>
  <si>
    <t>БЕЛЫЙ(15*15*2700мм)</t>
  </si>
  <si>
    <t>БЕЛЫЙ(25*25*2700мм)</t>
  </si>
  <si>
    <t>БЕЛЫЙ(30*30*2700мм)</t>
  </si>
  <si>
    <t>БЕЛЫЙ(50*50*2700мм)</t>
  </si>
  <si>
    <t>Угол "т" образный белый(10*13мм*2.75м)</t>
  </si>
  <si>
    <t>Штапик белый(2.75м)</t>
  </si>
  <si>
    <t>РАСКЛАДКИ ДЛЯ КАФЕЛЯ</t>
  </si>
  <si>
    <t>НАР. 7мм Зеленая(2.5м)</t>
  </si>
  <si>
    <t>НАР.7мм Бежевая(2.5м)</t>
  </si>
  <si>
    <t>ВН.8мм Белая(2.5м)</t>
  </si>
  <si>
    <t>Галтели</t>
  </si>
  <si>
    <t>ВН.Белая (2.7м)</t>
  </si>
  <si>
    <t>Фурнитура Rico Leo парная (в уппаковке по 2 шт.)</t>
  </si>
  <si>
    <t>Артикул</t>
  </si>
  <si>
    <t>Соеденитель</t>
  </si>
  <si>
    <t>ЗГ (лев + прав)</t>
  </si>
  <si>
    <t>Фурнитура Rico парная (в уппаковке по 2 шт.)</t>
  </si>
  <si>
    <t>Фурнитура Royal парная (в уппаковке по 2 шт.)</t>
  </si>
  <si>
    <t>273`</t>
  </si>
  <si>
    <t>Фурнитура Rico Leo  ( по 10 шт.)</t>
  </si>
  <si>
    <t>Фурнитура Rico  ( по 10 шт.)</t>
  </si>
  <si>
    <t>Фурнитура Technical  (в уппаковке по 2 шт.)</t>
  </si>
  <si>
    <t>Серый</t>
  </si>
  <si>
    <t>АКССЕСУАРЫ</t>
  </si>
  <si>
    <t>Наименование</t>
  </si>
  <si>
    <t>Клин для укладки ламината</t>
  </si>
  <si>
    <t>наборы для укладки ламината</t>
  </si>
  <si>
    <t>паста Lock Guard 125мл</t>
  </si>
  <si>
    <t>маркер Каштан</t>
  </si>
  <si>
    <t>маркер Вишня</t>
  </si>
  <si>
    <t>маркер Бук темный</t>
  </si>
  <si>
    <t xml:space="preserve">Мелки Венге </t>
  </si>
  <si>
    <t>Мелки Дуб</t>
  </si>
  <si>
    <t>Мелки Бук</t>
  </si>
  <si>
    <t>Мелки Сосна</t>
  </si>
  <si>
    <t>Мелки ВИШНЯ</t>
  </si>
  <si>
    <t>Мелки Бамбук</t>
  </si>
  <si>
    <t>Мелки Бежевый</t>
  </si>
  <si>
    <r>
      <t xml:space="preserve">Демпфер </t>
    </r>
    <r>
      <rPr>
        <sz val="11"/>
        <color theme="1"/>
        <rFont val="Calibri"/>
        <family val="2"/>
        <charset val="204"/>
      </rPr>
      <t>Ø60мм Белый</t>
    </r>
  </si>
  <si>
    <t>20( по 2 шт в упаковке)</t>
  </si>
  <si>
    <t>Демпфер Ø60мм Серый</t>
  </si>
  <si>
    <t>10( по 2 шт в упаковке)</t>
  </si>
  <si>
    <t>Демпфер Ø60мм Бежевый</t>
  </si>
  <si>
    <t>Протектор фетровый Бежевый</t>
  </si>
  <si>
    <t>Протектор тефлоновый</t>
  </si>
  <si>
    <t>Протектор пробковый</t>
  </si>
  <si>
    <t>Протектор антивибрационный Eva</t>
  </si>
  <si>
    <t>Дверной ограничитель КЛЕН</t>
  </si>
  <si>
    <t>Средство для линолеума (1л)</t>
  </si>
  <si>
    <t>Антенный модуль 112(ясень серый)</t>
  </si>
  <si>
    <t>Антенный модуль 130(БУК)</t>
  </si>
  <si>
    <t>Антенный модуль 180(Дуб античный)</t>
  </si>
  <si>
    <t>Антенный модуль 123(дуб Золотистый)</t>
  </si>
  <si>
    <t>Розетты</t>
  </si>
  <si>
    <t>Диаметр</t>
  </si>
  <si>
    <t>БУК</t>
  </si>
  <si>
    <t>Ø20мм</t>
  </si>
  <si>
    <t>Вишня</t>
  </si>
  <si>
    <t>Махагон</t>
  </si>
  <si>
    <t>Ø16мм</t>
  </si>
  <si>
    <t>173 Дуб Беленый</t>
  </si>
  <si>
    <t>174 Береза</t>
  </si>
  <si>
    <t>195 Сосна серебристая</t>
  </si>
  <si>
    <t>Ø26мм</t>
  </si>
  <si>
    <t>Венге</t>
  </si>
  <si>
    <t>Белый</t>
  </si>
  <si>
    <t>Ø32мм</t>
  </si>
  <si>
    <t>угловой профиль унив. Скрутка 3м</t>
  </si>
  <si>
    <t>колл-во</t>
  </si>
  <si>
    <t xml:space="preserve"> 165 Дуб Коньячный</t>
  </si>
  <si>
    <t>112 Ясень серый</t>
  </si>
  <si>
    <t>120 Дуб Рустикальный</t>
  </si>
  <si>
    <t xml:space="preserve"> 111 Бук темный</t>
  </si>
  <si>
    <t>Панели Ппластик</t>
  </si>
  <si>
    <t>количество</t>
  </si>
  <si>
    <t xml:space="preserve">Мрамор серый </t>
  </si>
  <si>
    <t>2700*250</t>
  </si>
  <si>
    <t>размер см</t>
  </si>
  <si>
    <t>Мрамор персик</t>
  </si>
  <si>
    <t>Мрамор розовый</t>
  </si>
  <si>
    <t>Мрамор Бежевый</t>
  </si>
  <si>
    <t>Лед Белый</t>
  </si>
  <si>
    <t>3000*250</t>
  </si>
  <si>
    <t>Акварель Абрикос</t>
  </si>
  <si>
    <t>3000*200</t>
  </si>
  <si>
    <t>Ольха серый</t>
  </si>
  <si>
    <t>2 секц. Серебро</t>
  </si>
  <si>
    <t>2 секц. С золотом</t>
  </si>
  <si>
    <t>2 секц. серебро</t>
  </si>
  <si>
    <t>2 секц. Серый хром</t>
  </si>
  <si>
    <t>Абрикос</t>
  </si>
  <si>
    <t>Зеленый Оникс</t>
  </si>
  <si>
    <t>Акварель кремовая</t>
  </si>
  <si>
    <t>Итого:</t>
  </si>
  <si>
    <t>УВ, уп.</t>
  </si>
  <si>
    <t>УН, уп.</t>
  </si>
  <si>
    <t>Соеденитель, уп.</t>
  </si>
  <si>
    <t>монтажная планка к плинтусу мдф</t>
  </si>
  <si>
    <t>колличество уп.  (в уппаковке 6шт)</t>
  </si>
  <si>
    <t>шт.</t>
  </si>
  <si>
    <t>Всего:</t>
  </si>
  <si>
    <r>
      <t>БЕЛЫЙ(15*15*</t>
    </r>
    <r>
      <rPr>
        <sz val="13"/>
        <color rgb="FFFF0000"/>
        <rFont val="Calibri"/>
        <family val="2"/>
        <charset val="204"/>
        <scheme val="minor"/>
      </rPr>
      <t>3000</t>
    </r>
    <r>
      <rPr>
        <sz val="13"/>
        <color theme="1"/>
        <rFont val="Calibri"/>
        <family val="2"/>
        <charset val="204"/>
        <scheme val="minor"/>
      </rPr>
      <t>мм)</t>
    </r>
  </si>
  <si>
    <t>Бордюр на ванну под плитку 20 мм 1.8м</t>
  </si>
  <si>
    <t>Угол перфорированный арочный белый 20х20, 2.7м</t>
  </si>
  <si>
    <t>ВН. Черная (2.7м), с мягким краем</t>
  </si>
  <si>
    <t>https://grace-panels.com/catalog/pvc/shale/102</t>
  </si>
  <si>
    <t>https://grace-panels.com/catalog/pvc/shale/100</t>
  </si>
  <si>
    <t>https://grace-panels.com/catalog/pvc/mosaic/22</t>
  </si>
  <si>
    <t>https://grace-panels.com/catalog/pvc/mosaic/20</t>
  </si>
  <si>
    <t>https://grace-panels.com/catalog/pvc/brick/113</t>
  </si>
  <si>
    <t>https://grace-panels.com/catalog/pvc/wood/137</t>
  </si>
  <si>
    <t>https://grace-panels.com/catalog/accessories/fillets/128</t>
  </si>
  <si>
    <t>https://grace-panels.com/catalog/accessories/fillets/121</t>
  </si>
  <si>
    <t>https://grace-panels.com/catalog/accessories/fillets/122</t>
  </si>
  <si>
    <t>https://grace-panels.com/catalog/accessories/angles/206</t>
  </si>
  <si>
    <t>https://grace-panels.com/catalog/accessories/angles/126</t>
  </si>
  <si>
    <t>https://grace-panels.com/catalog/accessories/angles/207</t>
  </si>
  <si>
    <t>https://grace-panels.com/catalog/accessories/profiles/275</t>
  </si>
  <si>
    <t>https://www.plintusa.com/production/accessory/doorstop/</t>
  </si>
  <si>
    <t>https://www.plintusa.com/production/accessory/rosettes/</t>
  </si>
  <si>
    <t>https://www.plintusa.com/production/accessory/protectors/</t>
  </si>
  <si>
    <t>https://www.plintusa.com/production/chemistry/clean/</t>
  </si>
  <si>
    <t>плинтус Rico  2.5м</t>
  </si>
  <si>
    <t>колличество шт</t>
  </si>
  <si>
    <t>Ольха Серая</t>
  </si>
  <si>
    <t>Дуб Альпийский</t>
  </si>
  <si>
    <t>Сандаловое Дерево</t>
  </si>
  <si>
    <t>Дуб Оксфорд</t>
  </si>
  <si>
    <t xml:space="preserve">Дуб Орегон  </t>
  </si>
  <si>
    <t>Дуб Монако</t>
  </si>
  <si>
    <t>Бук Розовый</t>
  </si>
  <si>
    <t>Дуб Небраска</t>
  </si>
  <si>
    <t>Эбеновое Дерево</t>
  </si>
  <si>
    <t>Дуб Рустикальный</t>
  </si>
  <si>
    <t>Дуб Норвежский</t>
  </si>
  <si>
    <t>Дуб Тайский</t>
  </si>
  <si>
    <t>Красное Дерево</t>
  </si>
  <si>
    <t>Дуб</t>
  </si>
  <si>
    <t>Дуб Темный</t>
  </si>
  <si>
    <t>плинтус Rico Leo 2.5м</t>
  </si>
  <si>
    <t>вх. цена</t>
  </si>
  <si>
    <t>сумма</t>
  </si>
  <si>
    <t>Бук натуральный</t>
  </si>
  <si>
    <t>Дуб Античный</t>
  </si>
  <si>
    <t>Береза</t>
  </si>
  <si>
    <t>Дикая Вишня</t>
  </si>
  <si>
    <t>Тополь Канадский</t>
  </si>
  <si>
    <t>Дуб Золотистый</t>
  </si>
  <si>
    <t>Дуб Тасмания</t>
  </si>
  <si>
    <t>Дуб Орадеа</t>
  </si>
  <si>
    <t>Липа Амурская</t>
  </si>
  <si>
    <t>Дуб Восточный</t>
  </si>
  <si>
    <t>Дуб Мореный</t>
  </si>
  <si>
    <t>Клен Высокогорный</t>
  </si>
  <si>
    <t>Дуб Петровский</t>
  </si>
  <si>
    <t>Дуб Болтон</t>
  </si>
  <si>
    <t>Дуб Лионский</t>
  </si>
  <si>
    <t>Ясень Серый</t>
  </si>
  <si>
    <t>Дуб Коньячный</t>
  </si>
  <si>
    <t>Облепиха Восточная</t>
  </si>
  <si>
    <t>Бук Темный</t>
  </si>
  <si>
    <t>Дуб Вильно</t>
  </si>
  <si>
    <t>Хурма Японская</t>
  </si>
  <si>
    <t>Technical 2.5м</t>
  </si>
  <si>
    <t>СЕРЫЙ</t>
  </si>
  <si>
    <t>ЧЕРНЫЙ</t>
  </si>
  <si>
    <t>плинтус МДФ</t>
  </si>
  <si>
    <t>размер</t>
  </si>
  <si>
    <t>82мм  2.4м</t>
  </si>
  <si>
    <t>Металлизированный, серебро</t>
  </si>
  <si>
    <t>сильвер</t>
  </si>
  <si>
    <t>Дуб Глостер</t>
  </si>
  <si>
    <t>Дуб Стоунвуд</t>
  </si>
  <si>
    <t>Пихта</t>
  </si>
  <si>
    <t>Венге Натуральный</t>
  </si>
  <si>
    <t>Патерна</t>
  </si>
  <si>
    <t>Итальянский орех</t>
  </si>
  <si>
    <t>золото 1</t>
  </si>
  <si>
    <t>Ла Манш</t>
  </si>
  <si>
    <t>металлизированный Белый Лак</t>
  </si>
  <si>
    <t>3D Wood Дуб Маресме</t>
  </si>
  <si>
    <t>3D Wood Белый</t>
  </si>
  <si>
    <t>под покраску</t>
  </si>
  <si>
    <t>Paint 116 Белый</t>
  </si>
  <si>
    <t>116мм  2.4м</t>
  </si>
  <si>
    <r>
      <t>Paint 100</t>
    </r>
    <r>
      <rPr>
        <sz val="11"/>
        <rFont val="Calibri"/>
        <family val="2"/>
        <charset val="204"/>
        <scheme val="minor"/>
      </rPr>
      <t>H</t>
    </r>
    <r>
      <rPr>
        <sz val="11"/>
        <color theme="1"/>
        <rFont val="Calibri"/>
        <family val="2"/>
        <charset val="204"/>
        <scheme val="minor"/>
      </rPr>
      <t xml:space="preserve"> Белый</t>
    </r>
  </si>
  <si>
    <t>100мм  2.4м</t>
  </si>
  <si>
    <t>Paint 100B Белый</t>
  </si>
  <si>
    <t>3D Wood 100B Белый</t>
  </si>
  <si>
    <t>3D Wood 120B Белый</t>
  </si>
  <si>
    <t>120мм  2.4м</t>
  </si>
  <si>
    <t>Наличник МДФ</t>
  </si>
  <si>
    <t>70мм  2.2м</t>
  </si>
  <si>
    <t>95мм  2.2м</t>
  </si>
  <si>
    <t>111мм  2.2м</t>
  </si>
  <si>
    <t>ДУБ</t>
  </si>
  <si>
    <t>Орех</t>
  </si>
  <si>
    <t>Темно - Серый</t>
  </si>
  <si>
    <t>плинтус Carpet 50мм  2.5м</t>
  </si>
  <si>
    <t>Вишня Королевская</t>
  </si>
  <si>
    <t>Дуб Роял</t>
  </si>
  <si>
    <t>Мербау</t>
  </si>
  <si>
    <t>Тобакко</t>
  </si>
  <si>
    <t>Дуб Норд</t>
  </si>
  <si>
    <t>Дуб Лахта</t>
  </si>
  <si>
    <t>ВЯЗ</t>
  </si>
  <si>
    <t>Дуб Корица</t>
  </si>
  <si>
    <t>Орех Тасмания</t>
  </si>
  <si>
    <t>плинтус Royal  2.5м</t>
  </si>
  <si>
    <t>https://www.plintusa.com/production/softrib/rico/</t>
  </si>
  <si>
    <t>https://www.plintusa.com/production/softrib/ricoleo/</t>
  </si>
  <si>
    <t>https://www.plintusa.com/production/profiles/ricocarpet/</t>
  </si>
  <si>
    <t>https://www.plintusa.com/production/tools/sets/</t>
  </si>
  <si>
    <t>https://www.plintusa.com/production/tools/wedges/</t>
  </si>
  <si>
    <t>20 пакетов</t>
  </si>
  <si>
    <t>https://www.plintusa.com/production/kit/crayons/</t>
  </si>
  <si>
    <t>https://www.plintusa.com/production/kit/marker/</t>
  </si>
  <si>
    <t>https://www.plintusa.com/production/chemistry/lockguard/</t>
  </si>
  <si>
    <t>https://www.plintusa.com/production/softrib/technical/</t>
  </si>
  <si>
    <t>https://www.plintusa.com/production/softrib/royal/</t>
  </si>
  <si>
    <t>https://www.plintusa.com/production/mdf/color/</t>
  </si>
  <si>
    <t>АРАБИКА</t>
  </si>
  <si>
    <t>ВИННЫЙ ПОГРЕБОК</t>
  </si>
  <si>
    <t>ФИОЛЕТОВЫЕ ЦВЕТЫ</t>
  </si>
  <si>
    <t>МАЙОЛИКА</t>
  </si>
  <si>
    <t>https://dimax.spb.ru/nalichniki/smartprofile</t>
  </si>
  <si>
    <t>https://dimax.spb.ru/ugolki-i-profili-pvh/ugol-vnutrennii-dlia-kafelnoi-plitki-12-mm-belyi-tp10006700</t>
  </si>
  <si>
    <t>https://dimax.spb.ru/ugolki-i-profili-pvh/ugol-naruzhnyj-dlya-kafelnoj-plitki-7-mm-zelyonyj-tp10004599</t>
  </si>
  <si>
    <t>https://dimax.spb.ru/ugolki-i-profili-pvh/ugol-naruzhnyj-dlya-kafelnoj-plitki-7-mm-bezhevyj-tp10004600</t>
  </si>
  <si>
    <t>Сетка противоскользящая</t>
  </si>
  <si>
    <t xml:space="preserve">60 * 120см </t>
  </si>
  <si>
    <t>120 * 180см</t>
  </si>
  <si>
    <t>160 * 180см</t>
  </si>
  <si>
    <t xml:space="preserve">  </t>
  </si>
  <si>
    <t>https://www.plintusa.com/production/accessory/mesh/</t>
  </si>
  <si>
    <t>Дюбели</t>
  </si>
  <si>
    <t>15 300 шт.</t>
  </si>
  <si>
    <t>5 х 30</t>
  </si>
</sst>
</file>

<file path=xl/styles.xml><?xml version="1.0" encoding="utf-8"?>
<styleSheet xmlns="http://schemas.openxmlformats.org/spreadsheetml/2006/main">
  <numFmts count="3">
    <numFmt numFmtId="164" formatCode="#,##0.00\ &quot;₽&quot;"/>
    <numFmt numFmtId="165" formatCode="#,##0.00\ _₽"/>
    <numFmt numFmtId="166" formatCode="#,##0\ &quot;₽&quot;"/>
  </numFmts>
  <fonts count="3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30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34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40"/>
      <color theme="8" tint="-0.49998474074526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6"/>
      <color rgb="FFFF0000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26"/>
      <color rgb="FF00B05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22"/>
      <color rgb="FF00B05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2" tint="-0.74999237037263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165">
    <xf numFmtId="0" fontId="0" fillId="0" borderId="0" xfId="0"/>
    <xf numFmtId="0" fontId="0" fillId="0" borderId="1" xfId="0" applyBorder="1" applyAlignment="1">
      <alignment horizontal="center"/>
    </xf>
    <xf numFmtId="0" fontId="6" fillId="0" borderId="1" xfId="0" applyFont="1" applyBorder="1"/>
    <xf numFmtId="0" fontId="12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/>
    <xf numFmtId="0" fontId="0" fillId="0" borderId="0" xfId="0" applyFill="1"/>
    <xf numFmtId="0" fontId="0" fillId="12" borderId="0" xfId="0" applyFill="1"/>
    <xf numFmtId="0" fontId="0" fillId="4" borderId="1" xfId="0" applyFill="1" applyBorder="1"/>
    <xf numFmtId="0" fontId="0" fillId="0" borderId="0" xfId="0" applyFill="1" applyBorder="1" applyAlignment="1">
      <alignment horizontal="center"/>
    </xf>
    <xf numFmtId="0" fontId="0" fillId="0" borderId="18" xfId="0" applyBorder="1"/>
    <xf numFmtId="164" fontId="0" fillId="2" borderId="0" xfId="0" applyNumberFormat="1" applyFill="1"/>
    <xf numFmtId="164" fontId="0" fillId="9" borderId="0" xfId="0" applyNumberFormat="1" applyFill="1"/>
    <xf numFmtId="0" fontId="0" fillId="0" borderId="0" xfId="0" applyBorder="1"/>
    <xf numFmtId="165" fontId="0" fillId="0" borderId="0" xfId="0" applyNumberFormat="1"/>
    <xf numFmtId="164" fontId="0" fillId="0" borderId="0" xfId="0" applyNumberFormat="1" applyFill="1"/>
    <xf numFmtId="0" fontId="22" fillId="0" borderId="0" xfId="0" applyFont="1" applyFill="1"/>
    <xf numFmtId="0" fontId="0" fillId="0" borderId="0" xfId="0" applyAlignment="1">
      <alignment horizontal="center"/>
    </xf>
    <xf numFmtId="166" fontId="0" fillId="0" borderId="0" xfId="0" applyNumberFormat="1"/>
    <xf numFmtId="166" fontId="0" fillId="0" borderId="22" xfId="0" applyNumberFormat="1" applyBorder="1"/>
    <xf numFmtId="0" fontId="0" fillId="8" borderId="0" xfId="0" applyFill="1" applyBorder="1" applyAlignment="1">
      <alignment horizontal="center"/>
    </xf>
    <xf numFmtId="0" fontId="0" fillId="8" borderId="26" xfId="0" applyFill="1" applyBorder="1" applyAlignment="1"/>
    <xf numFmtId="0" fontId="0" fillId="8" borderId="27" xfId="0" applyFill="1" applyBorder="1" applyAlignment="1"/>
    <xf numFmtId="0" fontId="0" fillId="8" borderId="28" xfId="0" applyFill="1" applyBorder="1" applyAlignment="1"/>
    <xf numFmtId="164" fontId="0" fillId="0" borderId="22" xfId="0" applyNumberFormat="1" applyBorder="1"/>
    <xf numFmtId="166" fontId="0" fillId="2" borderId="0" xfId="0" applyNumberFormat="1" applyFill="1"/>
    <xf numFmtId="0" fontId="22" fillId="0" borderId="0" xfId="0" applyFont="1" applyAlignment="1">
      <alignment horizontal="left"/>
    </xf>
    <xf numFmtId="0" fontId="1" fillId="0" borderId="0" xfId="0" applyFont="1"/>
    <xf numFmtId="0" fontId="29" fillId="0" borderId="0" xfId="0" applyFont="1"/>
    <xf numFmtId="164" fontId="0" fillId="0" borderId="22" xfId="0" applyNumberFormat="1" applyFill="1" applyBorder="1"/>
    <xf numFmtId="0" fontId="30" fillId="0" borderId="0" xfId="1" applyAlignment="1" applyProtection="1"/>
    <xf numFmtId="0" fontId="29" fillId="0" borderId="0" xfId="0" applyFont="1" applyFill="1"/>
    <xf numFmtId="0" fontId="0" fillId="3" borderId="0" xfId="0" applyFill="1"/>
    <xf numFmtId="165" fontId="0" fillId="2" borderId="0" xfId="0" applyNumberFormat="1" applyFill="1"/>
    <xf numFmtId="0" fontId="0" fillId="0" borderId="0" xfId="0" applyFill="1" applyBorder="1"/>
    <xf numFmtId="164" fontId="0" fillId="0" borderId="0" xfId="0" applyNumberFormat="1" applyBorder="1"/>
    <xf numFmtId="164" fontId="0" fillId="0" borderId="0" xfId="0" applyNumberFormat="1" applyFill="1" applyBorder="1"/>
    <xf numFmtId="0" fontId="23" fillId="7" borderId="0" xfId="0" applyFont="1" applyFill="1"/>
    <xf numFmtId="0" fontId="0" fillId="14" borderId="0" xfId="0" applyFill="1"/>
    <xf numFmtId="17" fontId="0" fillId="0" borderId="0" xfId="0" applyNumberFormat="1"/>
    <xf numFmtId="0" fontId="4" fillId="13" borderId="5" xfId="0" applyFont="1" applyFill="1" applyBorder="1" applyAlignment="1">
      <alignment horizontal="center"/>
    </xf>
    <xf numFmtId="0" fontId="4" fillId="13" borderId="6" xfId="0" applyFont="1" applyFill="1" applyBorder="1" applyAlignment="1">
      <alignment horizontal="center"/>
    </xf>
    <xf numFmtId="0" fontId="4" fillId="13" borderId="7" xfId="0" applyFont="1" applyFill="1" applyBorder="1" applyAlignment="1">
      <alignment horizontal="center"/>
    </xf>
    <xf numFmtId="0" fontId="4" fillId="13" borderId="8" xfId="0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13" borderId="9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22" fillId="8" borderId="1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23" fillId="14" borderId="23" xfId="0" applyFont="1" applyFill="1" applyBorder="1" applyAlignment="1">
      <alignment horizontal="center"/>
    </xf>
    <xf numFmtId="0" fontId="23" fillId="14" borderId="24" xfId="0" applyFont="1" applyFill="1" applyBorder="1" applyAlignment="1">
      <alignment horizontal="center"/>
    </xf>
    <xf numFmtId="0" fontId="23" fillId="14" borderId="25" xfId="0" applyFont="1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8" fillId="7" borderId="2" xfId="0" applyFont="1" applyFill="1" applyBorder="1" applyAlignment="1">
      <alignment horizontal="center" wrapText="1"/>
    </xf>
    <xf numFmtId="0" fontId="28" fillId="7" borderId="3" xfId="0" applyFont="1" applyFill="1" applyBorder="1" applyAlignment="1">
      <alignment horizontal="center" wrapText="1"/>
    </xf>
    <xf numFmtId="0" fontId="28" fillId="7" borderId="4" xfId="0" applyFont="1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0" fillId="7" borderId="29" xfId="0" applyFill="1" applyBorder="1" applyAlignment="1">
      <alignment horizontal="center" wrapText="1"/>
    </xf>
    <xf numFmtId="0" fontId="0" fillId="7" borderId="30" xfId="0" applyFill="1" applyBorder="1" applyAlignment="1">
      <alignment horizontal="center" wrapText="1"/>
    </xf>
    <xf numFmtId="0" fontId="0" fillId="7" borderId="31" xfId="0" applyFill="1" applyBorder="1" applyAlignment="1">
      <alignment horizontal="center" wrapText="1"/>
    </xf>
    <xf numFmtId="0" fontId="0" fillId="0" borderId="1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28" fillId="7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14" borderId="23" xfId="0" applyFill="1" applyBorder="1" applyAlignment="1">
      <alignment horizontal="left"/>
    </xf>
    <xf numFmtId="0" fontId="0" fillId="14" borderId="24" xfId="0" applyFill="1" applyBorder="1" applyAlignment="1">
      <alignment horizontal="left"/>
    </xf>
    <xf numFmtId="0" fontId="0" fillId="14" borderId="25" xfId="0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4" fillId="7" borderId="1" xfId="0" applyFont="1" applyFill="1" applyBorder="1" applyAlignment="1">
      <alignment horizontal="center" wrapText="1"/>
    </xf>
    <xf numFmtId="0" fontId="14" fillId="7" borderId="2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wrapText="1"/>
    </xf>
    <xf numFmtId="0" fontId="14" fillId="7" borderId="4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wrapText="1"/>
    </xf>
    <xf numFmtId="0" fontId="14" fillId="7" borderId="4" xfId="0" applyFont="1" applyFill="1" applyBorder="1" applyAlignment="1">
      <alignment wrapText="1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7" borderId="2" xfId="0" applyFill="1" applyBorder="1" applyAlignment="1">
      <alignment horizontal="center" wrapText="1"/>
    </xf>
    <xf numFmtId="0" fontId="0" fillId="7" borderId="3" xfId="0" applyFill="1" applyBorder="1" applyAlignment="1">
      <alignment wrapText="1"/>
    </xf>
    <xf numFmtId="0" fontId="0" fillId="7" borderId="4" xfId="0" applyFill="1" applyBorder="1" applyAlignment="1">
      <alignment wrapText="1"/>
    </xf>
    <xf numFmtId="0" fontId="1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8" fillId="11" borderId="6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18" fillId="11" borderId="8" xfId="0" applyFont="1" applyFill="1" applyBorder="1" applyAlignment="1">
      <alignment horizontal="center"/>
    </xf>
    <xf numFmtId="0" fontId="18" fillId="11" borderId="0" xfId="0" applyFont="1" applyFill="1" applyBorder="1" applyAlignment="1">
      <alignment horizontal="center"/>
    </xf>
    <xf numFmtId="0" fontId="18" fillId="11" borderId="9" xfId="0" applyFon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20" xfId="0" applyFill="1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17" fillId="10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0" xfId="0" applyNumberFormat="1"/>
    <xf numFmtId="0" fontId="0" fillId="0" borderId="0" xfId="0" applyNumberFormat="1" applyFill="1"/>
    <xf numFmtId="0" fontId="0" fillId="2" borderId="0" xfId="0" applyNumberFormat="1" applyFill="1"/>
    <xf numFmtId="0" fontId="0" fillId="9" borderId="0" xfId="0" applyNumberForma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14</xdr:row>
      <xdr:rowOff>19051</xdr:rowOff>
    </xdr:from>
    <xdr:to>
      <xdr:col>4</xdr:col>
      <xdr:colOff>200025</xdr:colOff>
      <xdr:row>24</xdr:row>
      <xdr:rowOff>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5667376"/>
          <a:ext cx="2514600" cy="1885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25</xdr:row>
      <xdr:rowOff>1</xdr:rowOff>
    </xdr:from>
    <xdr:to>
      <xdr:col>4</xdr:col>
      <xdr:colOff>142875</xdr:colOff>
      <xdr:row>34</xdr:row>
      <xdr:rowOff>121445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7743826"/>
          <a:ext cx="2447925" cy="1835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35</xdr:row>
      <xdr:rowOff>142875</xdr:rowOff>
    </xdr:from>
    <xdr:to>
      <xdr:col>4</xdr:col>
      <xdr:colOff>161925</xdr:colOff>
      <xdr:row>45</xdr:row>
      <xdr:rowOff>52388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9791700"/>
          <a:ext cx="2419350" cy="18145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46</xdr:row>
      <xdr:rowOff>180975</xdr:rowOff>
    </xdr:from>
    <xdr:to>
      <xdr:col>4</xdr:col>
      <xdr:colOff>133350</xdr:colOff>
      <xdr:row>56</xdr:row>
      <xdr:rowOff>54769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11925300"/>
          <a:ext cx="2371725" cy="17787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20</xdr:row>
      <xdr:rowOff>1</xdr:rowOff>
    </xdr:from>
    <xdr:to>
      <xdr:col>7</xdr:col>
      <xdr:colOff>152401</xdr:colOff>
      <xdr:row>46</xdr:row>
      <xdr:rowOff>127001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3810001"/>
          <a:ext cx="3810000" cy="5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</xdr:row>
      <xdr:rowOff>47625</xdr:rowOff>
    </xdr:from>
    <xdr:to>
      <xdr:col>5</xdr:col>
      <xdr:colOff>9525</xdr:colOff>
      <xdr:row>18</xdr:row>
      <xdr:rowOff>50974</xdr:rowOff>
    </xdr:to>
    <xdr:pic>
      <xdr:nvPicPr>
        <xdr:cNvPr id="6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1190625"/>
          <a:ext cx="2790825" cy="2289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28576</xdr:colOff>
      <xdr:row>6</xdr:row>
      <xdr:rowOff>76200</xdr:rowOff>
    </xdr:from>
    <xdr:to>
      <xdr:col>9</xdr:col>
      <xdr:colOff>257176</xdr:colOff>
      <xdr:row>20</xdr:row>
      <xdr:rowOff>152400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76701" y="1219200"/>
          <a:ext cx="2057400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grace-panels.com/catalog/accessories/angles/20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lintusa.com/production/softrib/rico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K23"/>
  <sheetViews>
    <sheetView workbookViewId="0">
      <selection activeCell="I25" sqref="I25"/>
    </sheetView>
  </sheetViews>
  <sheetFormatPr defaultRowHeight="15"/>
  <cols>
    <col min="1" max="1" width="20.7109375" customWidth="1"/>
    <col min="2" max="2" width="15.42578125" customWidth="1"/>
    <col min="3" max="3" width="28.140625" hidden="1" customWidth="1"/>
    <col min="8" max="8" width="13.42578125" customWidth="1"/>
  </cols>
  <sheetData>
    <row r="1" spans="1:11">
      <c r="A1" s="44" t="s">
        <v>165</v>
      </c>
      <c r="B1" s="45"/>
      <c r="C1" s="45"/>
      <c r="D1" s="45"/>
      <c r="E1" s="45"/>
      <c r="F1" s="45"/>
      <c r="G1" s="45"/>
      <c r="H1" s="45"/>
      <c r="I1" s="46"/>
    </row>
    <row r="2" spans="1:11">
      <c r="A2" s="47"/>
      <c r="B2" s="48"/>
      <c r="C2" s="48"/>
      <c r="D2" s="48"/>
      <c r="E2" s="48"/>
      <c r="F2" s="48"/>
      <c r="G2" s="48"/>
      <c r="H2" s="48"/>
      <c r="I2" s="49"/>
    </row>
    <row r="3" spans="1:11" ht="15.75">
      <c r="A3" s="50" t="s">
        <v>56</v>
      </c>
      <c r="B3" s="50"/>
      <c r="C3" s="50"/>
      <c r="D3" s="50" t="s">
        <v>67</v>
      </c>
      <c r="E3" s="50"/>
      <c r="F3" s="50"/>
      <c r="G3" s="50" t="s">
        <v>166</v>
      </c>
      <c r="H3" s="50"/>
      <c r="I3" s="50"/>
      <c r="K3" s="32" t="s">
        <v>252</v>
      </c>
    </row>
    <row r="4" spans="1:11">
      <c r="A4" s="51">
        <v>14</v>
      </c>
      <c r="B4" s="51"/>
      <c r="C4" s="51"/>
      <c r="D4" s="51" t="s">
        <v>167</v>
      </c>
      <c r="E4" s="51"/>
      <c r="F4" s="51"/>
      <c r="G4" s="51">
        <v>19</v>
      </c>
      <c r="H4" s="51"/>
      <c r="I4" s="51"/>
    </row>
    <row r="5" spans="1:11">
      <c r="A5" s="52">
        <v>80</v>
      </c>
      <c r="B5" s="53"/>
      <c r="C5" s="54"/>
      <c r="D5" s="55" t="s">
        <v>168</v>
      </c>
      <c r="E5" s="56"/>
      <c r="F5" s="57"/>
      <c r="G5" s="58">
        <v>144</v>
      </c>
      <c r="H5" s="58"/>
      <c r="I5" s="58"/>
    </row>
    <row r="6" spans="1:11">
      <c r="A6" s="51">
        <v>24</v>
      </c>
      <c r="B6" s="51"/>
      <c r="C6" s="51"/>
      <c r="D6" s="51" t="s">
        <v>169</v>
      </c>
      <c r="E6" s="51"/>
      <c r="F6" s="51"/>
      <c r="G6" s="51">
        <v>18</v>
      </c>
      <c r="H6" s="51"/>
      <c r="I6" s="51"/>
    </row>
    <row r="7" spans="1:11">
      <c r="A7" s="51">
        <v>21</v>
      </c>
      <c r="B7" s="51"/>
      <c r="C7" s="51"/>
      <c r="D7" s="51" t="s">
        <v>100</v>
      </c>
      <c r="E7" s="51"/>
      <c r="F7" s="51"/>
      <c r="G7" s="51">
        <v>25</v>
      </c>
      <c r="H7" s="51"/>
      <c r="I7" s="51"/>
    </row>
    <row r="8" spans="1:11">
      <c r="A8" s="51">
        <v>71</v>
      </c>
      <c r="B8" s="51"/>
      <c r="C8" s="51"/>
      <c r="D8" s="51" t="s">
        <v>170</v>
      </c>
      <c r="E8" s="51"/>
      <c r="F8" s="51"/>
      <c r="G8" s="51">
        <v>44</v>
      </c>
      <c r="H8" s="51"/>
      <c r="I8" s="51"/>
    </row>
    <row r="9" spans="1:11">
      <c r="A9" s="51">
        <v>34</v>
      </c>
      <c r="B9" s="51"/>
      <c r="C9" s="51"/>
      <c r="D9" s="51" t="s">
        <v>171</v>
      </c>
      <c r="E9" s="51"/>
      <c r="F9" s="51"/>
      <c r="G9" s="51">
        <v>18</v>
      </c>
      <c r="H9" s="51"/>
      <c r="I9" s="51"/>
    </row>
    <row r="10" spans="1:11">
      <c r="A10" s="51">
        <v>92</v>
      </c>
      <c r="B10" s="51"/>
      <c r="C10" s="51"/>
      <c r="D10" s="51" t="s">
        <v>172</v>
      </c>
      <c r="E10" s="51"/>
      <c r="F10" s="51"/>
      <c r="G10" s="51">
        <v>38</v>
      </c>
      <c r="H10" s="51"/>
      <c r="I10" s="51"/>
    </row>
    <row r="11" spans="1:11">
      <c r="A11" s="51">
        <v>45</v>
      </c>
      <c r="B11" s="51"/>
      <c r="C11" s="51"/>
      <c r="D11" s="51" t="s">
        <v>173</v>
      </c>
      <c r="E11" s="51"/>
      <c r="F11" s="51"/>
      <c r="G11" s="58">
        <v>1512</v>
      </c>
      <c r="H11" s="58"/>
      <c r="I11" s="58"/>
    </row>
    <row r="12" spans="1:11">
      <c r="A12" s="51">
        <v>83</v>
      </c>
      <c r="B12" s="51"/>
      <c r="C12" s="51"/>
      <c r="D12" s="51" t="s">
        <v>174</v>
      </c>
      <c r="E12" s="51"/>
      <c r="F12" s="51"/>
      <c r="G12" s="51">
        <v>16</v>
      </c>
      <c r="H12" s="51"/>
      <c r="I12" s="51"/>
    </row>
    <row r="13" spans="1:11">
      <c r="A13" s="51">
        <v>32</v>
      </c>
      <c r="B13" s="51"/>
      <c r="C13" s="51"/>
      <c r="D13" s="51" t="s">
        <v>175</v>
      </c>
      <c r="E13" s="51"/>
      <c r="F13" s="51"/>
      <c r="G13" s="51">
        <v>11</v>
      </c>
      <c r="H13" s="51"/>
      <c r="I13" s="51"/>
    </row>
    <row r="14" spans="1:11">
      <c r="A14" s="51">
        <v>33</v>
      </c>
      <c r="B14" s="51"/>
      <c r="C14" s="51"/>
      <c r="D14" s="51" t="s">
        <v>176</v>
      </c>
      <c r="E14" s="51"/>
      <c r="F14" s="51"/>
      <c r="G14" s="51">
        <v>23</v>
      </c>
      <c r="H14" s="51"/>
      <c r="I14" s="51"/>
    </row>
    <row r="15" spans="1:11">
      <c r="A15" s="51">
        <v>47</v>
      </c>
      <c r="B15" s="51"/>
      <c r="C15" s="51"/>
      <c r="D15" s="51" t="s">
        <v>177</v>
      </c>
      <c r="E15" s="51"/>
      <c r="F15" s="51"/>
      <c r="G15" s="51">
        <v>31</v>
      </c>
      <c r="H15" s="51"/>
      <c r="I15" s="51"/>
    </row>
    <row r="16" spans="1:11">
      <c r="A16" s="51">
        <v>63</v>
      </c>
      <c r="B16" s="51"/>
      <c r="C16" s="51"/>
      <c r="D16" s="51" t="s">
        <v>8</v>
      </c>
      <c r="E16" s="51"/>
      <c r="F16" s="51"/>
      <c r="G16" s="51">
        <v>21</v>
      </c>
      <c r="H16" s="51"/>
      <c r="I16" s="51"/>
    </row>
    <row r="17" spans="1:9">
      <c r="A17" s="51">
        <v>87</v>
      </c>
      <c r="B17" s="51"/>
      <c r="C17" s="51"/>
      <c r="D17" s="51" t="s">
        <v>178</v>
      </c>
      <c r="E17" s="51"/>
      <c r="F17" s="51"/>
      <c r="G17" s="51">
        <v>15</v>
      </c>
      <c r="H17" s="51"/>
      <c r="I17" s="51"/>
    </row>
    <row r="18" spans="1:9">
      <c r="A18" s="51">
        <v>10</v>
      </c>
      <c r="B18" s="51"/>
      <c r="C18" s="51"/>
      <c r="D18" s="51" t="s">
        <v>108</v>
      </c>
      <c r="E18" s="51"/>
      <c r="F18" s="51"/>
      <c r="G18" s="51">
        <v>3</v>
      </c>
      <c r="H18" s="51"/>
      <c r="I18" s="51"/>
    </row>
    <row r="19" spans="1:9">
      <c r="A19" s="51">
        <v>25</v>
      </c>
      <c r="B19" s="51"/>
      <c r="C19" s="51"/>
      <c r="D19" s="51" t="s">
        <v>179</v>
      </c>
      <c r="E19" s="51"/>
      <c r="F19" s="51"/>
      <c r="G19" s="51">
        <v>3</v>
      </c>
      <c r="H19" s="51"/>
      <c r="I19" s="51"/>
    </row>
    <row r="20" spans="1:9">
      <c r="A20" s="52">
        <v>38</v>
      </c>
      <c r="B20" s="53"/>
      <c r="C20" s="54"/>
      <c r="D20" s="51" t="s">
        <v>180</v>
      </c>
      <c r="E20" s="51"/>
      <c r="F20" s="51"/>
      <c r="G20" s="51">
        <v>8</v>
      </c>
      <c r="H20" s="51"/>
      <c r="I20" s="51"/>
    </row>
    <row r="21" spans="1:9">
      <c r="A21" s="51">
        <v>42</v>
      </c>
      <c r="B21" s="51"/>
      <c r="C21" s="51"/>
      <c r="D21" s="51" t="s">
        <v>181</v>
      </c>
      <c r="E21" s="51"/>
      <c r="F21" s="51"/>
      <c r="G21" s="51">
        <v>17</v>
      </c>
      <c r="H21" s="51"/>
      <c r="I21" s="51"/>
    </row>
    <row r="22" spans="1:9">
      <c r="G22">
        <f>SUM(G4:I21)</f>
        <v>1966</v>
      </c>
      <c r="H22" s="9">
        <v>100</v>
      </c>
    </row>
    <row r="23" spans="1:9">
      <c r="G23" t="s">
        <v>136</v>
      </c>
      <c r="H23" s="15">
        <f>G22*H22</f>
        <v>196600</v>
      </c>
    </row>
  </sheetData>
  <mergeCells count="58">
    <mergeCell ref="A21:C21"/>
    <mergeCell ref="D21:F21"/>
    <mergeCell ref="G21:I21"/>
    <mergeCell ref="A19:C19"/>
    <mergeCell ref="D19:F19"/>
    <mergeCell ref="G19:I19"/>
    <mergeCell ref="A20:C20"/>
    <mergeCell ref="D20:F20"/>
    <mergeCell ref="G20:I20"/>
    <mergeCell ref="A17:C17"/>
    <mergeCell ref="D17:F17"/>
    <mergeCell ref="G17:I17"/>
    <mergeCell ref="A18:C18"/>
    <mergeCell ref="D18:F18"/>
    <mergeCell ref="G18:I18"/>
    <mergeCell ref="A15:C15"/>
    <mergeCell ref="D15:F15"/>
    <mergeCell ref="G15:I15"/>
    <mergeCell ref="A16:C16"/>
    <mergeCell ref="D16:F16"/>
    <mergeCell ref="G16:I16"/>
    <mergeCell ref="A13:C13"/>
    <mergeCell ref="D13:F13"/>
    <mergeCell ref="G13:I13"/>
    <mergeCell ref="A14:C14"/>
    <mergeCell ref="D14:F14"/>
    <mergeCell ref="G14:I14"/>
    <mergeCell ref="A11:C11"/>
    <mergeCell ref="D11:F11"/>
    <mergeCell ref="G11:I11"/>
    <mergeCell ref="A12:C12"/>
    <mergeCell ref="D12:F12"/>
    <mergeCell ref="G12:I12"/>
    <mergeCell ref="A9:C9"/>
    <mergeCell ref="D9:F9"/>
    <mergeCell ref="G9:I9"/>
    <mergeCell ref="A10:C10"/>
    <mergeCell ref="D10:F10"/>
    <mergeCell ref="G10:I10"/>
    <mergeCell ref="A7:C7"/>
    <mergeCell ref="D7:F7"/>
    <mergeCell ref="G7:I7"/>
    <mergeCell ref="A8:C8"/>
    <mergeCell ref="D8:F8"/>
    <mergeCell ref="G8:I8"/>
    <mergeCell ref="A5:C5"/>
    <mergeCell ref="D5:F5"/>
    <mergeCell ref="G5:I5"/>
    <mergeCell ref="A6:C6"/>
    <mergeCell ref="D6:F6"/>
    <mergeCell ref="G6:I6"/>
    <mergeCell ref="A1:I2"/>
    <mergeCell ref="A3:C3"/>
    <mergeCell ref="D3:F3"/>
    <mergeCell ref="G3:I3"/>
    <mergeCell ref="A4:C4"/>
    <mergeCell ref="D4:F4"/>
    <mergeCell ref="G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T26"/>
  <sheetViews>
    <sheetView topLeftCell="D3" workbookViewId="0">
      <selection activeCell="J16" sqref="J16:J23"/>
    </sheetView>
  </sheetViews>
  <sheetFormatPr defaultRowHeight="15"/>
  <cols>
    <col min="1" max="1" width="9.7109375" customWidth="1"/>
    <col min="4" max="4" width="29.5703125" customWidth="1"/>
    <col min="10" max="10" width="9.140625" style="9"/>
    <col min="11" max="11" width="10.5703125" style="9" bestFit="1" customWidth="1"/>
    <col min="13" max="13" width="9.140625" style="32"/>
    <col min="17" max="20" width="9.140625" style="10"/>
  </cols>
  <sheetData>
    <row r="1" spans="1:20">
      <c r="A1" s="124" t="s">
        <v>41</v>
      </c>
      <c r="B1" s="124"/>
      <c r="C1" s="124"/>
      <c r="D1" s="124"/>
      <c r="E1" s="124"/>
      <c r="F1" s="124"/>
      <c r="G1" s="124"/>
      <c r="H1" s="124"/>
    </row>
    <row r="2" spans="1:20">
      <c r="A2" s="124"/>
      <c r="B2" s="124"/>
      <c r="C2" s="124"/>
      <c r="D2" s="124"/>
      <c r="E2" s="124"/>
      <c r="F2" s="124"/>
      <c r="G2" s="124"/>
      <c r="H2" s="124"/>
    </row>
    <row r="3" spans="1:20" ht="20.100000000000001" customHeight="1">
      <c r="A3" s="107" t="s">
        <v>42</v>
      </c>
      <c r="B3" s="107"/>
      <c r="C3" s="107"/>
      <c r="D3" s="107"/>
      <c r="E3" s="130">
        <v>1900</v>
      </c>
      <c r="F3" s="130"/>
      <c r="G3" s="130"/>
      <c r="H3" s="130"/>
      <c r="J3" s="9">
        <v>20</v>
      </c>
      <c r="K3" s="9">
        <f>E3*J3</f>
        <v>38000</v>
      </c>
      <c r="M3" s="32" t="s">
        <v>157</v>
      </c>
    </row>
    <row r="4" spans="1:20" ht="20.100000000000001" customHeight="1">
      <c r="A4" s="107" t="s">
        <v>144</v>
      </c>
      <c r="B4" s="107"/>
      <c r="C4" s="107"/>
      <c r="D4" s="107"/>
      <c r="E4" s="121">
        <v>9</v>
      </c>
      <c r="F4" s="121"/>
      <c r="G4" s="121"/>
      <c r="H4" s="121"/>
      <c r="J4" s="9">
        <v>20</v>
      </c>
      <c r="K4" s="9">
        <f t="shared" ref="K4:K12" si="0">E4*J4</f>
        <v>180</v>
      </c>
    </row>
    <row r="5" spans="1:20" ht="20.100000000000001" customHeight="1">
      <c r="A5" s="107" t="s">
        <v>43</v>
      </c>
      <c r="B5" s="107"/>
      <c r="C5" s="107"/>
      <c r="D5" s="107"/>
      <c r="E5" s="121">
        <v>40</v>
      </c>
      <c r="F5" s="121"/>
      <c r="G5" s="121"/>
      <c r="H5" s="121"/>
      <c r="J5" s="9">
        <v>20</v>
      </c>
      <c r="K5" s="9">
        <f t="shared" si="0"/>
        <v>800</v>
      </c>
    </row>
    <row r="6" spans="1:20" ht="20.100000000000001" customHeight="1">
      <c r="A6" s="107" t="s">
        <v>44</v>
      </c>
      <c r="B6" s="107"/>
      <c r="C6" s="107"/>
      <c r="D6" s="107"/>
      <c r="E6" s="121">
        <v>34</v>
      </c>
      <c r="F6" s="121"/>
      <c r="G6" s="121"/>
      <c r="H6" s="121"/>
      <c r="J6" s="9">
        <v>30</v>
      </c>
      <c r="K6" s="9">
        <f t="shared" si="0"/>
        <v>1020</v>
      </c>
      <c r="Q6"/>
      <c r="R6"/>
      <c r="S6"/>
      <c r="T6"/>
    </row>
    <row r="7" spans="1:20" ht="20.100000000000001" customHeight="1">
      <c r="A7" s="107" t="s">
        <v>45</v>
      </c>
      <c r="B7" s="107"/>
      <c r="C7" s="107"/>
      <c r="D7" s="107"/>
      <c r="E7" s="121">
        <v>19</v>
      </c>
      <c r="F7" s="121"/>
      <c r="G7" s="121"/>
      <c r="H7" s="121"/>
      <c r="J7" s="9">
        <v>30</v>
      </c>
      <c r="K7" s="9">
        <f t="shared" si="0"/>
        <v>570</v>
      </c>
    </row>
    <row r="8" spans="1:20" ht="20.100000000000001" customHeight="1">
      <c r="A8" s="107" t="s">
        <v>46</v>
      </c>
      <c r="B8" s="107"/>
      <c r="C8" s="107"/>
      <c r="D8" s="107"/>
      <c r="E8" s="121">
        <v>7</v>
      </c>
      <c r="F8" s="121"/>
      <c r="G8" s="121"/>
      <c r="H8" s="121"/>
      <c r="J8" s="9">
        <v>30</v>
      </c>
      <c r="K8" s="9">
        <f t="shared" si="0"/>
        <v>210</v>
      </c>
    </row>
    <row r="9" spans="1:20" ht="36" customHeight="1">
      <c r="A9" s="126" t="s">
        <v>146</v>
      </c>
      <c r="B9" s="126"/>
      <c r="C9" s="126"/>
      <c r="D9" s="126"/>
      <c r="E9" s="127">
        <v>50</v>
      </c>
      <c r="F9" s="128"/>
      <c r="G9" s="128"/>
      <c r="H9" s="129"/>
      <c r="I9" s="10"/>
      <c r="J9" s="19">
        <v>20</v>
      </c>
      <c r="K9" s="9">
        <f t="shared" si="0"/>
        <v>1000</v>
      </c>
      <c r="M9" s="34" t="s">
        <v>159</v>
      </c>
    </row>
    <row r="10" spans="1:20" ht="20.100000000000001" customHeight="1">
      <c r="A10" s="125" t="s">
        <v>145</v>
      </c>
      <c r="B10" s="125"/>
      <c r="C10" s="125"/>
      <c r="D10" s="125"/>
      <c r="E10" s="130">
        <v>425</v>
      </c>
      <c r="F10" s="130"/>
      <c r="G10" s="130"/>
      <c r="H10" s="130"/>
      <c r="I10" s="10"/>
      <c r="J10" s="19">
        <v>100</v>
      </c>
      <c r="K10" s="9">
        <f t="shared" si="0"/>
        <v>42500</v>
      </c>
      <c r="L10" s="20"/>
      <c r="M10" s="35" t="s">
        <v>156</v>
      </c>
      <c r="N10" s="10"/>
      <c r="O10" s="10"/>
      <c r="P10" s="10"/>
    </row>
    <row r="11" spans="1:20" ht="20.100000000000001" customHeight="1">
      <c r="A11" s="125" t="s">
        <v>47</v>
      </c>
      <c r="B11" s="125"/>
      <c r="C11" s="125"/>
      <c r="D11" s="125"/>
      <c r="E11" s="121">
        <v>23</v>
      </c>
      <c r="F11" s="121"/>
      <c r="G11" s="121"/>
      <c r="H11" s="121"/>
      <c r="I11" s="10"/>
      <c r="J11" s="19">
        <v>100</v>
      </c>
      <c r="K11" s="9">
        <f t="shared" si="0"/>
        <v>2300</v>
      </c>
      <c r="L11" s="10"/>
      <c r="M11" s="32" t="s">
        <v>160</v>
      </c>
      <c r="Q11"/>
      <c r="R11"/>
      <c r="S11"/>
      <c r="T11"/>
    </row>
    <row r="12" spans="1:20" ht="20.100000000000001" customHeight="1">
      <c r="A12" s="123" t="s">
        <v>48</v>
      </c>
      <c r="B12" s="123"/>
      <c r="C12" s="123"/>
      <c r="D12" s="123"/>
      <c r="E12" s="121">
        <v>50</v>
      </c>
      <c r="F12" s="121"/>
      <c r="G12" s="121"/>
      <c r="H12" s="121"/>
      <c r="I12" s="10"/>
      <c r="J12" s="19">
        <v>100</v>
      </c>
      <c r="K12" s="9">
        <f t="shared" si="0"/>
        <v>5000</v>
      </c>
      <c r="L12" s="10"/>
      <c r="M12" s="32" t="s">
        <v>154</v>
      </c>
      <c r="Q12"/>
      <c r="R12"/>
      <c r="S12"/>
      <c r="T12"/>
    </row>
    <row r="13" spans="1:20" s="10" customFormat="1" ht="26.25" customHeight="1">
      <c r="J13" s="19"/>
      <c r="K13" s="19"/>
      <c r="M13" s="35"/>
    </row>
    <row r="14" spans="1:20" s="10" customFormat="1" ht="15" hidden="1" customHeight="1">
      <c r="J14" s="19"/>
      <c r="K14" s="19"/>
      <c r="M14" s="35"/>
    </row>
    <row r="15" spans="1:20" s="10" customFormat="1" ht="25.5" customHeight="1">
      <c r="A15" s="122" t="s">
        <v>53</v>
      </c>
      <c r="B15" s="122"/>
      <c r="C15" s="122"/>
      <c r="D15" s="122"/>
      <c r="E15" s="122"/>
      <c r="F15" s="122"/>
      <c r="G15" s="122"/>
      <c r="H15" s="122"/>
      <c r="J15" s="19"/>
      <c r="K15" s="19"/>
      <c r="M15" s="35"/>
    </row>
    <row r="16" spans="1:20" s="10" customFormat="1" ht="19.5">
      <c r="A16" s="107" t="s">
        <v>147</v>
      </c>
      <c r="B16" s="107"/>
      <c r="C16" s="107"/>
      <c r="D16" s="107"/>
      <c r="E16" s="121">
        <v>9</v>
      </c>
      <c r="F16" s="121"/>
      <c r="G16" s="121"/>
      <c r="H16" s="121"/>
      <c r="J16" s="19"/>
      <c r="K16" s="19">
        <f>E16*J16</f>
        <v>0</v>
      </c>
      <c r="M16" s="35" t="s">
        <v>155</v>
      </c>
    </row>
    <row r="17" spans="1:13" s="10" customFormat="1" ht="19.5">
      <c r="A17" s="120" t="s">
        <v>54</v>
      </c>
      <c r="B17" s="120"/>
      <c r="C17" s="120"/>
      <c r="D17" s="120"/>
      <c r="E17" s="121">
        <v>1</v>
      </c>
      <c r="F17" s="121"/>
      <c r="G17" s="121"/>
      <c r="H17" s="121"/>
      <c r="J17" s="19"/>
      <c r="K17" s="19">
        <f>E17*J17</f>
        <v>0</v>
      </c>
      <c r="M17" s="35"/>
    </row>
    <row r="18" spans="1:13" s="10" customFormat="1">
      <c r="J18" s="19"/>
      <c r="K18" s="19"/>
      <c r="M18" s="35"/>
    </row>
    <row r="19" spans="1:13">
      <c r="A19" s="124" t="s">
        <v>49</v>
      </c>
      <c r="B19" s="124"/>
      <c r="C19" s="124"/>
      <c r="D19" s="124"/>
      <c r="E19" s="124"/>
      <c r="F19" s="124"/>
      <c r="G19" s="124"/>
      <c r="H19" s="124"/>
    </row>
    <row r="20" spans="1:13">
      <c r="A20" s="124"/>
      <c r="B20" s="124"/>
      <c r="C20" s="124"/>
      <c r="D20" s="124"/>
      <c r="E20" s="124"/>
      <c r="F20" s="124"/>
      <c r="G20" s="124"/>
      <c r="H20" s="124"/>
    </row>
    <row r="21" spans="1:13" ht="19.5">
      <c r="A21" s="120" t="s">
        <v>50</v>
      </c>
      <c r="B21" s="120"/>
      <c r="C21" s="120"/>
      <c r="D21" s="120"/>
      <c r="E21" s="121">
        <v>40</v>
      </c>
      <c r="F21" s="121"/>
      <c r="G21" s="121"/>
      <c r="H21" s="121"/>
      <c r="K21" s="9">
        <f>E21*J21</f>
        <v>0</v>
      </c>
      <c r="M21" s="32" t="s">
        <v>270</v>
      </c>
    </row>
    <row r="22" spans="1:13" ht="19.5">
      <c r="A22" s="120" t="s">
        <v>51</v>
      </c>
      <c r="B22" s="120"/>
      <c r="C22" s="120"/>
      <c r="D22" s="120"/>
      <c r="E22" s="121">
        <v>100</v>
      </c>
      <c r="F22" s="121"/>
      <c r="G22" s="121"/>
      <c r="H22" s="121"/>
      <c r="K22" s="9">
        <f t="shared" ref="K22:K23" si="1">E22*J22</f>
        <v>0</v>
      </c>
      <c r="M22" s="32" t="s">
        <v>271</v>
      </c>
    </row>
    <row r="23" spans="1:13" ht="19.5">
      <c r="A23" s="120" t="s">
        <v>52</v>
      </c>
      <c r="B23" s="120"/>
      <c r="C23" s="120"/>
      <c r="D23" s="120"/>
      <c r="E23" s="121">
        <v>40</v>
      </c>
      <c r="F23" s="121"/>
      <c r="G23" s="121"/>
      <c r="H23" s="121"/>
      <c r="K23" s="9">
        <f t="shared" si="1"/>
        <v>0</v>
      </c>
      <c r="M23" s="32" t="s">
        <v>269</v>
      </c>
    </row>
    <row r="26" spans="1:13">
      <c r="J26" s="9" t="s">
        <v>136</v>
      </c>
      <c r="K26" s="15">
        <f>SUM(K3:K25)</f>
        <v>91580</v>
      </c>
    </row>
  </sheetData>
  <mergeCells count="33">
    <mergeCell ref="A5:D5"/>
    <mergeCell ref="E5:H5"/>
    <mergeCell ref="A1:H2"/>
    <mergeCell ref="A3:D3"/>
    <mergeCell ref="E3:H3"/>
    <mergeCell ref="E4:H4"/>
    <mergeCell ref="A4:D4"/>
    <mergeCell ref="A11:D11"/>
    <mergeCell ref="E11:H11"/>
    <mergeCell ref="A6:D6"/>
    <mergeCell ref="E6:H6"/>
    <mergeCell ref="A7:D7"/>
    <mergeCell ref="E7:H7"/>
    <mergeCell ref="A8:D8"/>
    <mergeCell ref="E8:H8"/>
    <mergeCell ref="A9:D9"/>
    <mergeCell ref="E9:H9"/>
    <mergeCell ref="A10:D10"/>
    <mergeCell ref="E10:H10"/>
    <mergeCell ref="A12:D12"/>
    <mergeCell ref="E12:H12"/>
    <mergeCell ref="A19:H20"/>
    <mergeCell ref="A21:D21"/>
    <mergeCell ref="E21:H21"/>
    <mergeCell ref="A22:D22"/>
    <mergeCell ref="E22:H22"/>
    <mergeCell ref="A23:D23"/>
    <mergeCell ref="E23:H23"/>
    <mergeCell ref="A15:H15"/>
    <mergeCell ref="A16:D16"/>
    <mergeCell ref="E16:H16"/>
    <mergeCell ref="A17:D17"/>
    <mergeCell ref="E17:H17"/>
  </mergeCells>
  <hyperlinks>
    <hyperlink ref="M9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L18"/>
  <sheetViews>
    <sheetView topLeftCell="C19" workbookViewId="0">
      <selection activeCell="K27" sqref="K27"/>
    </sheetView>
  </sheetViews>
  <sheetFormatPr defaultRowHeight="15"/>
  <cols>
    <col min="10" max="10" width="9.28515625" style="9" bestFit="1" customWidth="1"/>
    <col min="11" max="11" width="11.28515625" style="9" customWidth="1"/>
  </cols>
  <sheetData>
    <row r="1" spans="1:11">
      <c r="A1" s="133" t="s">
        <v>116</v>
      </c>
      <c r="B1" s="134"/>
      <c r="C1" s="134"/>
      <c r="D1" s="134"/>
      <c r="E1" s="134"/>
      <c r="F1" s="134"/>
      <c r="G1" s="134"/>
      <c r="H1" s="134"/>
      <c r="I1" s="135"/>
    </row>
    <row r="2" spans="1:11">
      <c r="A2" s="136"/>
      <c r="B2" s="137"/>
      <c r="C2" s="137"/>
      <c r="D2" s="137"/>
      <c r="E2" s="137"/>
      <c r="F2" s="137"/>
      <c r="G2" s="137"/>
      <c r="H2" s="137"/>
      <c r="I2" s="138"/>
    </row>
    <row r="3" spans="1:11">
      <c r="A3" s="132" t="s">
        <v>67</v>
      </c>
      <c r="B3" s="132"/>
      <c r="C3" s="132"/>
      <c r="D3" s="132" t="s">
        <v>120</v>
      </c>
      <c r="E3" s="132"/>
      <c r="F3" s="132"/>
      <c r="G3" s="132" t="s">
        <v>117</v>
      </c>
      <c r="H3" s="132"/>
      <c r="I3" s="132"/>
    </row>
    <row r="4" spans="1:11">
      <c r="A4" s="80" t="s">
        <v>118</v>
      </c>
      <c r="B4" s="80"/>
      <c r="C4" s="80"/>
      <c r="D4" s="80" t="s">
        <v>119</v>
      </c>
      <c r="E4" s="80"/>
      <c r="F4" s="80"/>
      <c r="G4" s="131">
        <v>120</v>
      </c>
      <c r="H4" s="131"/>
      <c r="I4" s="131"/>
      <c r="J4" s="9">
        <v>200</v>
      </c>
      <c r="K4" s="9">
        <f t="shared" ref="K4:K17" si="0">J4*G4</f>
        <v>24000</v>
      </c>
    </row>
    <row r="5" spans="1:11">
      <c r="A5" s="132" t="s">
        <v>121</v>
      </c>
      <c r="B5" s="132"/>
      <c r="C5" s="132"/>
      <c r="D5" s="132" t="s">
        <v>119</v>
      </c>
      <c r="E5" s="132"/>
      <c r="F5" s="132"/>
      <c r="G5" s="132">
        <v>12</v>
      </c>
      <c r="H5" s="132"/>
      <c r="I5" s="132"/>
      <c r="J5" s="9">
        <v>200</v>
      </c>
      <c r="K5" s="9">
        <f t="shared" si="0"/>
        <v>2400</v>
      </c>
    </row>
    <row r="6" spans="1:11">
      <c r="A6" s="132" t="s">
        <v>122</v>
      </c>
      <c r="B6" s="132"/>
      <c r="C6" s="132"/>
      <c r="D6" s="132" t="s">
        <v>119</v>
      </c>
      <c r="E6" s="132"/>
      <c r="F6" s="132"/>
      <c r="G6" s="132">
        <v>11</v>
      </c>
      <c r="H6" s="132"/>
      <c r="I6" s="132"/>
      <c r="J6" s="9">
        <v>200</v>
      </c>
      <c r="K6" s="9">
        <f t="shared" si="0"/>
        <v>2200</v>
      </c>
    </row>
    <row r="7" spans="1:11">
      <c r="A7" s="132" t="s">
        <v>123</v>
      </c>
      <c r="B7" s="132"/>
      <c r="C7" s="132"/>
      <c r="D7" s="132" t="s">
        <v>119</v>
      </c>
      <c r="E7" s="132"/>
      <c r="F7" s="132"/>
      <c r="G7" s="132">
        <v>11</v>
      </c>
      <c r="H7" s="132"/>
      <c r="I7" s="132"/>
      <c r="J7" s="9">
        <v>200</v>
      </c>
      <c r="K7" s="9">
        <f t="shared" si="0"/>
        <v>2200</v>
      </c>
    </row>
    <row r="8" spans="1:11">
      <c r="A8" s="132" t="s">
        <v>124</v>
      </c>
      <c r="B8" s="132"/>
      <c r="C8" s="132"/>
      <c r="D8" s="132" t="s">
        <v>125</v>
      </c>
      <c r="E8" s="132"/>
      <c r="F8" s="132"/>
      <c r="G8" s="132">
        <v>16</v>
      </c>
      <c r="H8" s="132"/>
      <c r="I8" s="132"/>
      <c r="J8" s="9">
        <v>200</v>
      </c>
      <c r="K8" s="9">
        <f t="shared" si="0"/>
        <v>3200</v>
      </c>
    </row>
    <row r="9" spans="1:11">
      <c r="A9" s="80" t="s">
        <v>126</v>
      </c>
      <c r="B9" s="80"/>
      <c r="C9" s="80"/>
      <c r="D9" s="80" t="s">
        <v>119</v>
      </c>
      <c r="E9" s="80"/>
      <c r="F9" s="80"/>
      <c r="G9" s="131">
        <v>28</v>
      </c>
      <c r="H9" s="131"/>
      <c r="I9" s="131"/>
      <c r="J9" s="9">
        <v>200</v>
      </c>
      <c r="K9" s="9">
        <f>J9*G9</f>
        <v>5600</v>
      </c>
    </row>
    <row r="10" spans="1:11">
      <c r="A10" s="80" t="s">
        <v>130</v>
      </c>
      <c r="B10" s="80"/>
      <c r="C10" s="80"/>
      <c r="D10" s="80" t="s">
        <v>127</v>
      </c>
      <c r="E10" s="80"/>
      <c r="F10" s="80"/>
      <c r="G10" s="131">
        <v>28</v>
      </c>
      <c r="H10" s="131"/>
      <c r="I10" s="131"/>
      <c r="J10" s="9">
        <v>200</v>
      </c>
      <c r="K10" s="9">
        <f t="shared" si="0"/>
        <v>5600</v>
      </c>
    </row>
    <row r="11" spans="1:11">
      <c r="A11" s="132" t="s">
        <v>128</v>
      </c>
      <c r="B11" s="132"/>
      <c r="C11" s="132"/>
      <c r="D11" s="132" t="s">
        <v>127</v>
      </c>
      <c r="E11" s="132"/>
      <c r="F11" s="132"/>
      <c r="G11" s="132">
        <v>8</v>
      </c>
      <c r="H11" s="132"/>
      <c r="I11" s="132"/>
      <c r="J11" s="9">
        <v>200</v>
      </c>
      <c r="K11" s="9">
        <f t="shared" si="0"/>
        <v>1600</v>
      </c>
    </row>
    <row r="12" spans="1:11">
      <c r="A12" s="132" t="s">
        <v>129</v>
      </c>
      <c r="B12" s="132"/>
      <c r="C12" s="132"/>
      <c r="D12" s="132" t="s">
        <v>125</v>
      </c>
      <c r="E12" s="132"/>
      <c r="F12" s="132"/>
      <c r="G12" s="132">
        <v>6</v>
      </c>
      <c r="H12" s="132"/>
      <c r="I12" s="132"/>
      <c r="J12" s="9">
        <v>200</v>
      </c>
      <c r="K12" s="9">
        <f t="shared" si="0"/>
        <v>1200</v>
      </c>
    </row>
    <row r="13" spans="1:11">
      <c r="A13" s="132" t="s">
        <v>131</v>
      </c>
      <c r="B13" s="132"/>
      <c r="C13" s="132"/>
      <c r="D13" s="132" t="s">
        <v>127</v>
      </c>
      <c r="E13" s="132"/>
      <c r="F13" s="132"/>
      <c r="G13" s="132">
        <v>8</v>
      </c>
      <c r="H13" s="132"/>
      <c r="I13" s="132"/>
      <c r="J13" s="9">
        <v>200</v>
      </c>
      <c r="K13" s="9">
        <f t="shared" si="0"/>
        <v>1600</v>
      </c>
    </row>
    <row r="14" spans="1:11">
      <c r="A14" s="132" t="s">
        <v>132</v>
      </c>
      <c r="B14" s="132"/>
      <c r="C14" s="132"/>
      <c r="D14" s="132" t="s">
        <v>127</v>
      </c>
      <c r="E14" s="132"/>
      <c r="F14" s="132"/>
      <c r="G14" s="132">
        <v>14</v>
      </c>
      <c r="H14" s="132"/>
      <c r="I14" s="132"/>
      <c r="J14" s="9">
        <v>200</v>
      </c>
      <c r="K14" s="9">
        <f t="shared" si="0"/>
        <v>2800</v>
      </c>
    </row>
    <row r="15" spans="1:11">
      <c r="A15" s="132" t="s">
        <v>133</v>
      </c>
      <c r="B15" s="132"/>
      <c r="C15" s="132"/>
      <c r="D15" s="132" t="s">
        <v>127</v>
      </c>
      <c r="E15" s="132"/>
      <c r="F15" s="132"/>
      <c r="G15" s="132">
        <v>8</v>
      </c>
      <c r="H15" s="132"/>
      <c r="I15" s="132"/>
      <c r="J15" s="9">
        <v>200</v>
      </c>
      <c r="K15" s="9">
        <f t="shared" si="0"/>
        <v>1600</v>
      </c>
    </row>
    <row r="16" spans="1:11">
      <c r="A16" s="80" t="s">
        <v>134</v>
      </c>
      <c r="B16" s="80"/>
      <c r="C16" s="80"/>
      <c r="D16" s="80" t="s">
        <v>119</v>
      </c>
      <c r="E16" s="80"/>
      <c r="F16" s="80"/>
      <c r="G16" s="131">
        <v>30</v>
      </c>
      <c r="H16" s="131"/>
      <c r="I16" s="131"/>
      <c r="J16" s="9">
        <v>200</v>
      </c>
      <c r="K16" s="9">
        <f t="shared" si="0"/>
        <v>6000</v>
      </c>
    </row>
    <row r="17" spans="1:12">
      <c r="A17" s="80" t="s">
        <v>135</v>
      </c>
      <c r="B17" s="80"/>
      <c r="C17" s="80"/>
      <c r="D17" s="80" t="s">
        <v>119</v>
      </c>
      <c r="E17" s="80"/>
      <c r="F17" s="80"/>
      <c r="G17" s="131">
        <v>42</v>
      </c>
      <c r="H17" s="131"/>
      <c r="I17" s="131"/>
      <c r="J17" s="9">
        <v>200</v>
      </c>
      <c r="K17" s="9">
        <f t="shared" si="0"/>
        <v>8400</v>
      </c>
    </row>
    <row r="18" spans="1:12">
      <c r="J18" t="s">
        <v>136</v>
      </c>
      <c r="K18" s="163">
        <f>SUM(K4:K17)</f>
        <v>68400</v>
      </c>
      <c r="L18" s="161"/>
    </row>
  </sheetData>
  <mergeCells count="46">
    <mergeCell ref="A1:I2"/>
    <mergeCell ref="A3:C3"/>
    <mergeCell ref="D3:F3"/>
    <mergeCell ref="G3:I3"/>
    <mergeCell ref="A4:C4"/>
    <mergeCell ref="D4:F4"/>
    <mergeCell ref="G4:I4"/>
    <mergeCell ref="A5:C5"/>
    <mergeCell ref="D5:F5"/>
    <mergeCell ref="G5:I5"/>
    <mergeCell ref="A6:C6"/>
    <mergeCell ref="D6:F6"/>
    <mergeCell ref="G6:I6"/>
    <mergeCell ref="A7:C7"/>
    <mergeCell ref="D7:F7"/>
    <mergeCell ref="G7:I7"/>
    <mergeCell ref="A8:C8"/>
    <mergeCell ref="D8:F8"/>
    <mergeCell ref="G8:I8"/>
    <mergeCell ref="A9:C9"/>
    <mergeCell ref="D9:F9"/>
    <mergeCell ref="G9:I9"/>
    <mergeCell ref="A10:C10"/>
    <mergeCell ref="D10:F10"/>
    <mergeCell ref="G10:I10"/>
    <mergeCell ref="A11:C11"/>
    <mergeCell ref="D11:F11"/>
    <mergeCell ref="G11:I11"/>
    <mergeCell ref="A12:C12"/>
    <mergeCell ref="D12:F12"/>
    <mergeCell ref="G12:I12"/>
    <mergeCell ref="A13:C13"/>
    <mergeCell ref="D13:F13"/>
    <mergeCell ref="G13:I13"/>
    <mergeCell ref="A14:C14"/>
    <mergeCell ref="D14:F14"/>
    <mergeCell ref="G14:I14"/>
    <mergeCell ref="A17:C17"/>
    <mergeCell ref="D17:F17"/>
    <mergeCell ref="G17:I17"/>
    <mergeCell ref="A15:C15"/>
    <mergeCell ref="D15:F15"/>
    <mergeCell ref="G15:I15"/>
    <mergeCell ref="A16:C16"/>
    <mergeCell ref="D16:F16"/>
    <mergeCell ref="G16:I1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O51"/>
  <sheetViews>
    <sheetView topLeftCell="C21" workbookViewId="0">
      <selection activeCell="L41" sqref="L41"/>
    </sheetView>
  </sheetViews>
  <sheetFormatPr defaultRowHeight="15"/>
  <cols>
    <col min="1" max="1" width="15.7109375" customWidth="1"/>
    <col min="3" max="3" width="9.28515625" bestFit="1" customWidth="1"/>
    <col min="4" max="4" width="9.5703125" bestFit="1" customWidth="1"/>
    <col min="13" max="13" width="10.5703125" bestFit="1" customWidth="1"/>
    <col min="15" max="15" width="9.140625" style="32"/>
  </cols>
  <sheetData>
    <row r="1" spans="1:15">
      <c r="A1" s="140" t="s">
        <v>66</v>
      </c>
      <c r="B1" s="141"/>
      <c r="C1" s="141"/>
      <c r="D1" s="141"/>
      <c r="E1" s="141"/>
      <c r="F1" s="141"/>
      <c r="G1" s="141"/>
      <c r="H1" s="141"/>
      <c r="I1" s="142"/>
    </row>
    <row r="2" spans="1:15" ht="15.75" thickBot="1">
      <c r="A2" s="143"/>
      <c r="B2" s="144"/>
      <c r="C2" s="144"/>
      <c r="D2" s="144"/>
      <c r="E2" s="144"/>
      <c r="F2" s="144"/>
      <c r="G2" s="144"/>
      <c r="H2" s="144"/>
      <c r="I2" s="145"/>
    </row>
    <row r="3" spans="1:15">
      <c r="A3" s="94" t="s">
        <v>67</v>
      </c>
      <c r="B3" s="94"/>
      <c r="C3" s="94"/>
      <c r="D3" s="94"/>
      <c r="E3" s="94"/>
      <c r="F3" s="94" t="s">
        <v>20</v>
      </c>
      <c r="G3" s="94"/>
      <c r="H3" s="94"/>
      <c r="I3" s="94"/>
      <c r="J3" t="s">
        <v>257</v>
      </c>
    </row>
    <row r="4" spans="1:15">
      <c r="A4" s="96" t="s">
        <v>68</v>
      </c>
      <c r="B4" s="96"/>
      <c r="C4" s="96"/>
      <c r="D4" s="96"/>
      <c r="E4" s="96"/>
      <c r="F4" s="139">
        <v>20</v>
      </c>
      <c r="G4" s="139"/>
      <c r="H4" s="139"/>
      <c r="I4" s="139"/>
      <c r="K4">
        <f>F4*J4</f>
        <v>0</v>
      </c>
      <c r="O4" s="32" t="s">
        <v>256</v>
      </c>
    </row>
    <row r="5" spans="1:15">
      <c r="A5" s="96" t="s">
        <v>69</v>
      </c>
      <c r="B5" s="96"/>
      <c r="C5" s="96"/>
      <c r="D5" s="96"/>
      <c r="E5" s="96"/>
      <c r="F5" s="139">
        <v>10</v>
      </c>
      <c r="G5" s="139"/>
      <c r="H5" s="139"/>
      <c r="I5" s="139"/>
      <c r="K5">
        <f>F5*J5</f>
        <v>0</v>
      </c>
      <c r="O5" s="32" t="s">
        <v>255</v>
      </c>
    </row>
    <row r="6" spans="1:15">
      <c r="A6" s="96" t="s">
        <v>70</v>
      </c>
      <c r="B6" s="96"/>
      <c r="C6" s="96"/>
      <c r="D6" s="96"/>
      <c r="E6" s="96"/>
      <c r="F6" s="139">
        <v>5</v>
      </c>
      <c r="G6" s="139"/>
      <c r="H6" s="139"/>
      <c r="I6" s="139"/>
      <c r="K6">
        <f>F6*J6</f>
        <v>0</v>
      </c>
      <c r="O6" s="32" t="s">
        <v>260</v>
      </c>
    </row>
    <row r="7" spans="1:15">
      <c r="A7" s="96" t="s">
        <v>71</v>
      </c>
      <c r="B7" s="96"/>
      <c r="C7" s="96"/>
      <c r="D7" s="96"/>
      <c r="E7" s="96"/>
      <c r="F7" s="146">
        <v>5</v>
      </c>
      <c r="G7" s="146"/>
      <c r="H7" s="146"/>
      <c r="I7" s="146"/>
      <c r="K7">
        <f t="shared" ref="K7:K16" si="0">F7*J7</f>
        <v>0</v>
      </c>
      <c r="O7" s="32" t="s">
        <v>259</v>
      </c>
    </row>
    <row r="8" spans="1:15">
      <c r="A8" s="96" t="s">
        <v>72</v>
      </c>
      <c r="B8" s="96"/>
      <c r="C8" s="96"/>
      <c r="D8" s="96"/>
      <c r="E8" s="96"/>
      <c r="F8" s="146">
        <v>5</v>
      </c>
      <c r="G8" s="146"/>
      <c r="H8" s="146"/>
      <c r="I8" s="146"/>
      <c r="K8">
        <f t="shared" si="0"/>
        <v>0</v>
      </c>
    </row>
    <row r="9" spans="1:15">
      <c r="A9" s="96" t="s">
        <v>73</v>
      </c>
      <c r="B9" s="96"/>
      <c r="C9" s="96"/>
      <c r="D9" s="96"/>
      <c r="E9" s="96"/>
      <c r="F9" s="146">
        <v>10</v>
      </c>
      <c r="G9" s="146"/>
      <c r="H9" s="146"/>
      <c r="I9" s="146"/>
      <c r="K9">
        <f t="shared" si="0"/>
        <v>0</v>
      </c>
    </row>
    <row r="10" spans="1:15">
      <c r="A10" s="96" t="s">
        <v>74</v>
      </c>
      <c r="B10" s="96"/>
      <c r="C10" s="96"/>
      <c r="D10" s="96"/>
      <c r="E10" s="96"/>
      <c r="F10" s="147">
        <v>20</v>
      </c>
      <c r="G10" s="147"/>
      <c r="H10" s="147"/>
      <c r="I10" s="147"/>
      <c r="K10">
        <f t="shared" si="0"/>
        <v>0</v>
      </c>
      <c r="O10" s="32" t="s">
        <v>258</v>
      </c>
    </row>
    <row r="11" spans="1:15">
      <c r="A11" s="96" t="s">
        <v>75</v>
      </c>
      <c r="B11" s="96"/>
      <c r="C11" s="96"/>
      <c r="D11" s="96"/>
      <c r="E11" s="96"/>
      <c r="F11" s="147">
        <v>10</v>
      </c>
      <c r="G11" s="147"/>
      <c r="H11" s="147"/>
      <c r="I11" s="147"/>
      <c r="K11">
        <f t="shared" si="0"/>
        <v>0</v>
      </c>
    </row>
    <row r="12" spans="1:15">
      <c r="A12" s="96" t="s">
        <v>76</v>
      </c>
      <c r="B12" s="96"/>
      <c r="C12" s="96"/>
      <c r="D12" s="96"/>
      <c r="E12" s="96"/>
      <c r="F12" s="147">
        <v>10</v>
      </c>
      <c r="G12" s="147"/>
      <c r="H12" s="147"/>
      <c r="I12" s="147"/>
      <c r="K12">
        <f t="shared" si="0"/>
        <v>0</v>
      </c>
    </row>
    <row r="13" spans="1:15">
      <c r="A13" s="96" t="s">
        <v>77</v>
      </c>
      <c r="B13" s="96"/>
      <c r="C13" s="96"/>
      <c r="D13" s="96"/>
      <c r="E13" s="96"/>
      <c r="F13" s="147">
        <v>10</v>
      </c>
      <c r="G13" s="147"/>
      <c r="H13" s="147"/>
      <c r="I13" s="147"/>
      <c r="K13">
        <f t="shared" si="0"/>
        <v>0</v>
      </c>
    </row>
    <row r="14" spans="1:15">
      <c r="A14" s="96" t="s">
        <v>78</v>
      </c>
      <c r="B14" s="96"/>
      <c r="C14" s="96"/>
      <c r="D14" s="96"/>
      <c r="E14" s="96"/>
      <c r="F14" s="147">
        <v>5</v>
      </c>
      <c r="G14" s="147"/>
      <c r="H14" s="147"/>
      <c r="I14" s="147"/>
      <c r="K14">
        <f t="shared" si="0"/>
        <v>0</v>
      </c>
    </row>
    <row r="15" spans="1:15">
      <c r="A15" s="96" t="s">
        <v>79</v>
      </c>
      <c r="B15" s="96"/>
      <c r="C15" s="96"/>
      <c r="D15" s="96"/>
      <c r="E15" s="96"/>
      <c r="F15" s="147">
        <v>10</v>
      </c>
      <c r="G15" s="147"/>
      <c r="H15" s="147"/>
      <c r="I15" s="147"/>
      <c r="K15">
        <f t="shared" si="0"/>
        <v>0</v>
      </c>
    </row>
    <row r="16" spans="1:15">
      <c r="A16" s="96" t="s">
        <v>80</v>
      </c>
      <c r="B16" s="96"/>
      <c r="C16" s="96"/>
      <c r="D16" s="96"/>
      <c r="E16" s="96"/>
      <c r="F16" s="147">
        <v>10</v>
      </c>
      <c r="G16" s="147"/>
      <c r="H16" s="147"/>
      <c r="I16" s="147"/>
      <c r="K16">
        <f t="shared" si="0"/>
        <v>0</v>
      </c>
    </row>
    <row r="17" spans="1:15">
      <c r="A17" s="139" t="s">
        <v>81</v>
      </c>
      <c r="B17" s="139"/>
      <c r="C17" s="139"/>
      <c r="D17" s="139"/>
      <c r="E17" s="139"/>
      <c r="F17" s="139" t="s">
        <v>82</v>
      </c>
      <c r="G17" s="139"/>
      <c r="H17" s="139"/>
      <c r="I17" s="139"/>
      <c r="K17">
        <f>J17*20</f>
        <v>0</v>
      </c>
    </row>
    <row r="18" spans="1:15">
      <c r="A18" s="139" t="s">
        <v>83</v>
      </c>
      <c r="B18" s="139"/>
      <c r="C18" s="139"/>
      <c r="D18" s="139"/>
      <c r="E18" s="139"/>
      <c r="F18" s="139" t="s">
        <v>84</v>
      </c>
      <c r="G18" s="139"/>
      <c r="H18" s="139"/>
      <c r="I18" s="139"/>
      <c r="K18">
        <f>J18*10</f>
        <v>0</v>
      </c>
    </row>
    <row r="19" spans="1:15">
      <c r="A19" s="139" t="s">
        <v>85</v>
      </c>
      <c r="B19" s="139"/>
      <c r="C19" s="139"/>
      <c r="D19" s="139"/>
      <c r="E19" s="139"/>
      <c r="F19" s="139" t="s">
        <v>84</v>
      </c>
      <c r="G19" s="139"/>
      <c r="H19" s="139"/>
      <c r="I19" s="139"/>
      <c r="K19">
        <f>J19*10</f>
        <v>0</v>
      </c>
    </row>
    <row r="20" spans="1:15">
      <c r="A20" s="96" t="s">
        <v>86</v>
      </c>
      <c r="B20" s="96"/>
      <c r="C20" s="96"/>
      <c r="D20" s="96"/>
      <c r="E20" s="96"/>
      <c r="F20" s="147">
        <v>15</v>
      </c>
      <c r="G20" s="147"/>
      <c r="H20" s="147"/>
      <c r="I20" s="147"/>
      <c r="K20">
        <f t="shared" ref="K20:K23" si="1">J20*10</f>
        <v>0</v>
      </c>
      <c r="O20" s="32" t="s">
        <v>163</v>
      </c>
    </row>
    <row r="21" spans="1:15">
      <c r="A21" s="96" t="s">
        <v>87</v>
      </c>
      <c r="B21" s="96"/>
      <c r="C21" s="96"/>
      <c r="D21" s="96"/>
      <c r="E21" s="96"/>
      <c r="F21" s="147">
        <v>10</v>
      </c>
      <c r="G21" s="147"/>
      <c r="H21" s="147"/>
      <c r="I21" s="147"/>
      <c r="K21">
        <f t="shared" si="1"/>
        <v>0</v>
      </c>
    </row>
    <row r="22" spans="1:15">
      <c r="A22" s="96" t="s">
        <v>88</v>
      </c>
      <c r="B22" s="96"/>
      <c r="C22" s="96"/>
      <c r="D22" s="96"/>
      <c r="E22" s="96"/>
      <c r="F22" s="147">
        <v>5</v>
      </c>
      <c r="G22" s="147"/>
      <c r="H22" s="147"/>
      <c r="I22" s="147"/>
      <c r="K22">
        <f t="shared" si="1"/>
        <v>0</v>
      </c>
    </row>
    <row r="23" spans="1:15">
      <c r="A23" s="96" t="s">
        <v>89</v>
      </c>
      <c r="B23" s="96"/>
      <c r="C23" s="96"/>
      <c r="D23" s="96"/>
      <c r="E23" s="96"/>
      <c r="F23" s="147">
        <v>5</v>
      </c>
      <c r="G23" s="147"/>
      <c r="H23" s="147"/>
      <c r="I23" s="147"/>
      <c r="K23">
        <f t="shared" si="1"/>
        <v>0</v>
      </c>
    </row>
    <row r="24" spans="1:15">
      <c r="A24" s="96" t="s">
        <v>90</v>
      </c>
      <c r="B24" s="96"/>
      <c r="C24" s="96"/>
      <c r="D24" s="96"/>
      <c r="E24" s="96"/>
      <c r="F24" s="139">
        <v>5</v>
      </c>
      <c r="G24" s="139"/>
      <c r="H24" s="139"/>
      <c r="I24" s="139"/>
      <c r="K24">
        <f>F24*J24</f>
        <v>0</v>
      </c>
      <c r="O24" s="32" t="s">
        <v>161</v>
      </c>
    </row>
    <row r="25" spans="1:15" ht="15.75" thickBot="1">
      <c r="A25" s="148" t="s">
        <v>91</v>
      </c>
      <c r="B25" s="148"/>
      <c r="C25" s="148"/>
      <c r="D25" s="148"/>
      <c r="E25" s="148"/>
      <c r="F25" s="149">
        <v>7</v>
      </c>
      <c r="G25" s="149"/>
      <c r="H25" s="149"/>
      <c r="I25" s="149"/>
      <c r="J25" s="10"/>
      <c r="K25" s="10">
        <f>F25*J25</f>
        <v>0</v>
      </c>
      <c r="O25" s="32" t="s">
        <v>164</v>
      </c>
    </row>
    <row r="26" spans="1:15">
      <c r="A26" s="150" t="s">
        <v>92</v>
      </c>
      <c r="B26" s="151"/>
      <c r="C26" s="151"/>
      <c r="D26" s="151"/>
      <c r="E26" s="151"/>
      <c r="F26" s="151">
        <v>5</v>
      </c>
      <c r="G26" s="151"/>
      <c r="H26" s="151"/>
      <c r="I26" s="152"/>
      <c r="J26" s="17"/>
      <c r="K26" s="39"/>
      <c r="L26" s="38"/>
      <c r="M26" s="38"/>
      <c r="O26" s="32" t="s">
        <v>253</v>
      </c>
    </row>
    <row r="27" spans="1:15">
      <c r="A27" s="154" t="s">
        <v>93</v>
      </c>
      <c r="B27" s="96"/>
      <c r="C27" s="96"/>
      <c r="D27" s="96"/>
      <c r="E27" s="96"/>
      <c r="F27" s="96">
        <v>4</v>
      </c>
      <c r="G27" s="96"/>
      <c r="H27" s="96"/>
      <c r="I27" s="155"/>
      <c r="J27" s="38"/>
      <c r="K27" s="39"/>
      <c r="L27" s="38"/>
      <c r="M27" s="38"/>
    </row>
    <row r="28" spans="1:15">
      <c r="A28" s="154" t="s">
        <v>94</v>
      </c>
      <c r="B28" s="96"/>
      <c r="C28" s="96"/>
      <c r="D28" s="96"/>
      <c r="E28" s="96"/>
      <c r="F28" s="96">
        <v>1</v>
      </c>
      <c r="G28" s="96"/>
      <c r="H28" s="96"/>
      <c r="I28" s="155"/>
      <c r="J28" s="38"/>
      <c r="K28" s="39"/>
      <c r="L28" s="38"/>
      <c r="M28" s="38"/>
    </row>
    <row r="29" spans="1:15" ht="15.75" thickBot="1">
      <c r="A29" s="156" t="s">
        <v>95</v>
      </c>
      <c r="B29" s="157"/>
      <c r="C29" s="157"/>
      <c r="D29" s="157"/>
      <c r="E29" s="157"/>
      <c r="F29" s="157">
        <v>1</v>
      </c>
      <c r="G29" s="157"/>
      <c r="H29" s="157"/>
      <c r="I29" s="158"/>
      <c r="J29" s="17"/>
      <c r="K29" s="39"/>
      <c r="L29" s="38"/>
      <c r="M29" s="40"/>
    </row>
    <row r="30" spans="1:15">
      <c r="A30" s="94" t="s">
        <v>96</v>
      </c>
      <c r="B30" s="94"/>
      <c r="C30" s="94"/>
      <c r="D30" s="94" t="s">
        <v>97</v>
      </c>
      <c r="E30" s="94"/>
      <c r="F30" s="94"/>
      <c r="G30" s="94" t="s">
        <v>20</v>
      </c>
      <c r="H30" s="94"/>
      <c r="I30" s="94"/>
    </row>
    <row r="31" spans="1:15">
      <c r="A31" s="80" t="s">
        <v>98</v>
      </c>
      <c r="B31" s="80"/>
      <c r="C31" s="80"/>
      <c r="D31" s="159" t="s">
        <v>99</v>
      </c>
      <c r="E31" s="153"/>
      <c r="F31" s="153"/>
      <c r="G31" s="153">
        <v>5</v>
      </c>
      <c r="H31" s="153"/>
      <c r="I31" s="153"/>
      <c r="O31" s="32" t="s">
        <v>162</v>
      </c>
    </row>
    <row r="32" spans="1:15">
      <c r="A32" s="80" t="s">
        <v>100</v>
      </c>
      <c r="B32" s="80"/>
      <c r="C32" s="80"/>
      <c r="D32" s="153" t="s">
        <v>99</v>
      </c>
      <c r="E32" s="153"/>
      <c r="F32" s="153"/>
      <c r="G32" s="153">
        <v>2</v>
      </c>
      <c r="H32" s="153"/>
      <c r="I32" s="153"/>
    </row>
    <row r="33" spans="1:15">
      <c r="A33" s="80" t="s">
        <v>101</v>
      </c>
      <c r="B33" s="80"/>
      <c r="C33" s="80"/>
      <c r="D33" s="153" t="s">
        <v>99</v>
      </c>
      <c r="E33" s="153"/>
      <c r="F33" s="153"/>
      <c r="G33" s="153">
        <v>6</v>
      </c>
      <c r="H33" s="153"/>
      <c r="I33" s="153"/>
    </row>
    <row r="34" spans="1:15">
      <c r="A34" s="80" t="s">
        <v>103</v>
      </c>
      <c r="B34" s="80"/>
      <c r="C34" s="80"/>
      <c r="D34" s="153" t="s">
        <v>102</v>
      </c>
      <c r="E34" s="153"/>
      <c r="F34" s="153"/>
      <c r="G34" s="153">
        <v>2</v>
      </c>
      <c r="H34" s="153"/>
      <c r="I34" s="153"/>
      <c r="J34" s="10"/>
    </row>
    <row r="35" spans="1:15">
      <c r="A35" s="80" t="s">
        <v>104</v>
      </c>
      <c r="B35" s="80"/>
      <c r="C35" s="80"/>
      <c r="D35" s="153" t="s">
        <v>102</v>
      </c>
      <c r="E35" s="153"/>
      <c r="F35" s="153"/>
      <c r="G35" s="153">
        <v>2</v>
      </c>
      <c r="H35" s="153"/>
      <c r="I35" s="153"/>
      <c r="J35" s="10"/>
    </row>
    <row r="36" spans="1:15">
      <c r="A36" s="80" t="s">
        <v>105</v>
      </c>
      <c r="B36" s="80"/>
      <c r="C36" s="80"/>
      <c r="D36" s="153" t="s">
        <v>102</v>
      </c>
      <c r="E36" s="153"/>
      <c r="F36" s="153"/>
      <c r="G36" s="153">
        <v>2</v>
      </c>
      <c r="H36" s="153"/>
      <c r="I36" s="153"/>
      <c r="J36" s="10"/>
    </row>
    <row r="37" spans="1:15">
      <c r="A37" s="80" t="s">
        <v>107</v>
      </c>
      <c r="B37" s="80"/>
      <c r="C37" s="80"/>
      <c r="D37" s="153" t="s">
        <v>106</v>
      </c>
      <c r="E37" s="153"/>
      <c r="F37" s="153"/>
      <c r="G37" s="153">
        <v>1</v>
      </c>
      <c r="H37" s="153"/>
      <c r="I37" s="153"/>
    </row>
    <row r="38" spans="1:15">
      <c r="A38" s="80" t="s">
        <v>108</v>
      </c>
      <c r="B38" s="80"/>
      <c r="C38" s="80"/>
      <c r="D38" s="153" t="s">
        <v>106</v>
      </c>
      <c r="E38" s="153"/>
      <c r="F38" s="153"/>
      <c r="G38" s="153">
        <v>1</v>
      </c>
      <c r="H38" s="153"/>
      <c r="I38" s="153"/>
    </row>
    <row r="39" spans="1:15">
      <c r="A39" s="80" t="s">
        <v>108</v>
      </c>
      <c r="B39" s="80"/>
      <c r="C39" s="80"/>
      <c r="D39" s="153" t="s">
        <v>109</v>
      </c>
      <c r="E39" s="153"/>
      <c r="F39" s="153"/>
      <c r="G39" s="153">
        <v>2</v>
      </c>
      <c r="H39" s="153"/>
      <c r="I39" s="153"/>
    </row>
    <row r="40" spans="1:15">
      <c r="A40" s="81" t="s">
        <v>110</v>
      </c>
      <c r="B40" s="81"/>
      <c r="C40" s="81"/>
      <c r="D40" s="81"/>
      <c r="E40" s="81"/>
      <c r="F40" s="81" t="s">
        <v>111</v>
      </c>
      <c r="G40" s="81"/>
      <c r="H40" s="81"/>
      <c r="I40" s="81"/>
    </row>
    <row r="41" spans="1:15">
      <c r="A41" s="80" t="s">
        <v>112</v>
      </c>
      <c r="B41" s="80"/>
      <c r="C41" s="80"/>
      <c r="D41" s="80"/>
      <c r="E41" s="80"/>
      <c r="F41" s="160">
        <v>39</v>
      </c>
      <c r="G41" s="160"/>
      <c r="H41" s="160"/>
      <c r="I41" s="160"/>
      <c r="O41" s="32" t="s">
        <v>158</v>
      </c>
    </row>
    <row r="42" spans="1:15">
      <c r="A42" s="80" t="s">
        <v>113</v>
      </c>
      <c r="B42" s="80"/>
      <c r="C42" s="80"/>
      <c r="D42" s="80"/>
      <c r="E42" s="80"/>
      <c r="F42" s="160">
        <v>3</v>
      </c>
      <c r="G42" s="160"/>
      <c r="H42" s="160"/>
      <c r="I42" s="160"/>
    </row>
    <row r="43" spans="1:15">
      <c r="A43" s="80" t="s">
        <v>114</v>
      </c>
      <c r="B43" s="80"/>
      <c r="C43" s="80"/>
      <c r="D43" s="80"/>
      <c r="E43" s="80"/>
      <c r="F43" s="160">
        <v>30</v>
      </c>
      <c r="G43" s="160"/>
      <c r="H43" s="160"/>
      <c r="I43" s="160"/>
    </row>
    <row r="44" spans="1:15">
      <c r="A44" s="80" t="s">
        <v>115</v>
      </c>
      <c r="B44" s="80"/>
      <c r="C44" s="80"/>
      <c r="D44" s="80"/>
      <c r="E44" s="80"/>
      <c r="F44" s="160">
        <v>6</v>
      </c>
      <c r="G44" s="160"/>
      <c r="H44" s="160"/>
      <c r="I44" s="160"/>
    </row>
    <row r="47" spans="1:15">
      <c r="A47" s="41" t="s">
        <v>272</v>
      </c>
      <c r="B47" s="41"/>
      <c r="D47" s="32" t="s">
        <v>277</v>
      </c>
      <c r="L47" t="s">
        <v>136</v>
      </c>
      <c r="M47" s="15">
        <f>K45+D51</f>
        <v>0</v>
      </c>
    </row>
    <row r="48" spans="1:15">
      <c r="A48" s="42" t="s">
        <v>273</v>
      </c>
      <c r="B48">
        <v>32</v>
      </c>
      <c r="C48" s="9"/>
      <c r="D48" s="9"/>
    </row>
    <row r="49" spans="1:7">
      <c r="A49" s="42" t="s">
        <v>274</v>
      </c>
      <c r="B49">
        <v>12</v>
      </c>
      <c r="C49" s="9"/>
      <c r="D49" s="9"/>
      <c r="G49" t="s">
        <v>276</v>
      </c>
    </row>
    <row r="50" spans="1:7">
      <c r="A50" s="42" t="s">
        <v>275</v>
      </c>
      <c r="B50">
        <v>15</v>
      </c>
      <c r="C50" s="9"/>
      <c r="D50" s="28"/>
    </row>
    <row r="51" spans="1:7">
      <c r="D51" s="9"/>
    </row>
  </sheetData>
  <mergeCells count="95">
    <mergeCell ref="A43:E43"/>
    <mergeCell ref="F43:I43"/>
    <mergeCell ref="A44:E44"/>
    <mergeCell ref="F44:I44"/>
    <mergeCell ref="A40:E40"/>
    <mergeCell ref="F40:I40"/>
    <mergeCell ref="A41:E41"/>
    <mergeCell ref="F41:I41"/>
    <mergeCell ref="A42:E42"/>
    <mergeCell ref="F42:I42"/>
    <mergeCell ref="A38:C38"/>
    <mergeCell ref="D38:F38"/>
    <mergeCell ref="G38:I38"/>
    <mergeCell ref="A39:C39"/>
    <mergeCell ref="D39:F39"/>
    <mergeCell ref="G39:I39"/>
    <mergeCell ref="A37:C37"/>
    <mergeCell ref="D37:F37"/>
    <mergeCell ref="G37:I37"/>
    <mergeCell ref="A33:C33"/>
    <mergeCell ref="D33:F33"/>
    <mergeCell ref="G33:I33"/>
    <mergeCell ref="A34:C34"/>
    <mergeCell ref="D34:F34"/>
    <mergeCell ref="G34:I34"/>
    <mergeCell ref="A35:C35"/>
    <mergeCell ref="D35:F35"/>
    <mergeCell ref="G35:I35"/>
    <mergeCell ref="A36:C36"/>
    <mergeCell ref="D36:F36"/>
    <mergeCell ref="G36:I36"/>
    <mergeCell ref="A32:C32"/>
    <mergeCell ref="D32:F32"/>
    <mergeCell ref="G32:I32"/>
    <mergeCell ref="A27:E27"/>
    <mergeCell ref="F27:I27"/>
    <mergeCell ref="A28:E28"/>
    <mergeCell ref="F28:I28"/>
    <mergeCell ref="A29:E29"/>
    <mergeCell ref="F29:I29"/>
    <mergeCell ref="A30:C30"/>
    <mergeCell ref="D30:F30"/>
    <mergeCell ref="G30:I30"/>
    <mergeCell ref="A31:C31"/>
    <mergeCell ref="D31:F31"/>
    <mergeCell ref="G31:I31"/>
    <mergeCell ref="A24:E24"/>
    <mergeCell ref="F24:I24"/>
    <mergeCell ref="A25:E25"/>
    <mergeCell ref="F25:I25"/>
    <mergeCell ref="A26:E26"/>
    <mergeCell ref="F26:I26"/>
    <mergeCell ref="A21:E21"/>
    <mergeCell ref="F21:I21"/>
    <mergeCell ref="A22:E22"/>
    <mergeCell ref="F22:I22"/>
    <mergeCell ref="A23:E23"/>
    <mergeCell ref="F23:I23"/>
    <mergeCell ref="A18:E18"/>
    <mergeCell ref="F18:I18"/>
    <mergeCell ref="A19:E19"/>
    <mergeCell ref="F19:I19"/>
    <mergeCell ref="A20:E20"/>
    <mergeCell ref="F20:I20"/>
    <mergeCell ref="A15:E15"/>
    <mergeCell ref="F15:I15"/>
    <mergeCell ref="A16:E16"/>
    <mergeCell ref="F16:I16"/>
    <mergeCell ref="A17:E17"/>
    <mergeCell ref="F17:I17"/>
    <mergeCell ref="A12:E12"/>
    <mergeCell ref="F12:I12"/>
    <mergeCell ref="A13:E13"/>
    <mergeCell ref="F13:I13"/>
    <mergeCell ref="A14:E14"/>
    <mergeCell ref="F14:I14"/>
    <mergeCell ref="A9:E9"/>
    <mergeCell ref="F9:I9"/>
    <mergeCell ref="A10:E10"/>
    <mergeCell ref="F10:I10"/>
    <mergeCell ref="A11:E11"/>
    <mergeCell ref="F11:I11"/>
    <mergeCell ref="A6:E6"/>
    <mergeCell ref="F6:I6"/>
    <mergeCell ref="A7:E7"/>
    <mergeCell ref="F7:I7"/>
    <mergeCell ref="A8:E8"/>
    <mergeCell ref="F8:I8"/>
    <mergeCell ref="A5:E5"/>
    <mergeCell ref="F5:I5"/>
    <mergeCell ref="A1:I2"/>
    <mergeCell ref="A3:E3"/>
    <mergeCell ref="F3:I3"/>
    <mergeCell ref="A4:E4"/>
    <mergeCell ref="F4:I4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2:C3"/>
  <sheetViews>
    <sheetView tabSelected="1" workbookViewId="0">
      <selection activeCell="D23" sqref="D23"/>
    </sheetView>
  </sheetViews>
  <sheetFormatPr defaultRowHeight="15"/>
  <cols>
    <col min="3" max="3" width="15" customWidth="1"/>
  </cols>
  <sheetData>
    <row r="2" spans="2:3">
      <c r="B2" t="s">
        <v>278</v>
      </c>
      <c r="C2" s="43" t="s">
        <v>280</v>
      </c>
    </row>
    <row r="3" spans="2:3">
      <c r="C3" t="s">
        <v>279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U27"/>
  <sheetViews>
    <sheetView topLeftCell="D3" workbookViewId="0">
      <selection activeCell="U19" sqref="U19"/>
    </sheetView>
  </sheetViews>
  <sheetFormatPr defaultRowHeight="15"/>
  <cols>
    <col min="9" max="9" width="10.5703125" bestFit="1" customWidth="1"/>
    <col min="12" max="12" width="11.28515625" customWidth="1"/>
    <col min="13" max="13" width="18" customWidth="1"/>
    <col min="14" max="14" width="15" customWidth="1"/>
    <col min="15" max="15" width="9.140625" customWidth="1"/>
    <col min="17" max="17" width="9.5703125" customWidth="1"/>
    <col min="19" max="19" width="10.85546875" customWidth="1"/>
    <col min="21" max="21" width="11" customWidth="1"/>
  </cols>
  <sheetData>
    <row r="1" spans="1:21" ht="15.75" thickBot="1">
      <c r="A1" s="59" t="s">
        <v>59</v>
      </c>
      <c r="B1" s="60"/>
      <c r="C1" s="60"/>
      <c r="D1" s="60"/>
      <c r="E1" s="60"/>
      <c r="F1" s="60"/>
      <c r="G1" s="60"/>
      <c r="H1" s="60"/>
      <c r="I1" s="61"/>
    </row>
    <row r="2" spans="1:21">
      <c r="A2" s="62"/>
      <c r="B2" s="63"/>
      <c r="C2" s="63"/>
      <c r="D2" s="63"/>
      <c r="E2" s="63"/>
      <c r="F2" s="63"/>
      <c r="G2" s="63"/>
      <c r="H2" s="63"/>
      <c r="I2" s="64"/>
      <c r="M2" s="59" t="s">
        <v>63</v>
      </c>
      <c r="N2" s="60"/>
      <c r="O2" s="60"/>
      <c r="P2" s="60"/>
      <c r="Q2" s="60"/>
      <c r="R2" s="60"/>
      <c r="S2" s="60"/>
      <c r="T2" s="60"/>
      <c r="U2" s="61"/>
    </row>
    <row r="3" spans="1:21">
      <c r="A3" s="6" t="s">
        <v>56</v>
      </c>
      <c r="B3" s="51" t="s">
        <v>12</v>
      </c>
      <c r="C3" s="51"/>
      <c r="D3" s="51" t="s">
        <v>13</v>
      </c>
      <c r="E3" s="51"/>
      <c r="F3" s="51" t="s">
        <v>57</v>
      </c>
      <c r="G3" s="51"/>
      <c r="H3" s="51" t="s">
        <v>58</v>
      </c>
      <c r="I3" s="51"/>
      <c r="M3" s="62"/>
      <c r="N3" s="63"/>
      <c r="O3" s="63"/>
      <c r="P3" s="63"/>
      <c r="Q3" s="63"/>
      <c r="R3" s="63"/>
      <c r="S3" s="63"/>
      <c r="T3" s="63"/>
      <c r="U3" s="64"/>
    </row>
    <row r="4" spans="1:21">
      <c r="A4" s="7">
        <v>33</v>
      </c>
      <c r="B4" s="51">
        <v>7</v>
      </c>
      <c r="C4" s="51"/>
      <c r="D4" s="51">
        <v>9</v>
      </c>
      <c r="E4" s="51"/>
      <c r="F4" s="51">
        <v>18</v>
      </c>
      <c r="G4" s="51"/>
      <c r="H4" s="51">
        <v>11</v>
      </c>
      <c r="I4" s="51"/>
      <c r="M4" s="6" t="s">
        <v>56</v>
      </c>
      <c r="N4" s="51" t="s">
        <v>12</v>
      </c>
      <c r="O4" s="51"/>
      <c r="P4" s="51" t="s">
        <v>13</v>
      </c>
      <c r="Q4" s="51"/>
      <c r="R4" s="51" t="s">
        <v>57</v>
      </c>
      <c r="S4" s="51"/>
      <c r="T4" s="51" t="s">
        <v>58</v>
      </c>
      <c r="U4" s="51"/>
    </row>
    <row r="5" spans="1:21">
      <c r="A5" s="7">
        <v>78</v>
      </c>
      <c r="B5" s="51">
        <v>15</v>
      </c>
      <c r="C5" s="51"/>
      <c r="D5" s="51">
        <v>19</v>
      </c>
      <c r="E5" s="51"/>
      <c r="F5" s="51">
        <v>3</v>
      </c>
      <c r="G5" s="51"/>
      <c r="H5" s="51">
        <v>3</v>
      </c>
      <c r="I5" s="51"/>
      <c r="M5" s="7">
        <v>80</v>
      </c>
      <c r="N5" s="51">
        <v>0</v>
      </c>
      <c r="O5" s="51"/>
      <c r="P5" s="51">
        <v>80</v>
      </c>
      <c r="Q5" s="51"/>
      <c r="R5" s="51">
        <v>450</v>
      </c>
      <c r="S5" s="51"/>
      <c r="T5" s="51">
        <v>0</v>
      </c>
      <c r="U5" s="51"/>
    </row>
    <row r="6" spans="1:21">
      <c r="A6" s="7">
        <v>63</v>
      </c>
      <c r="B6" s="51">
        <v>5</v>
      </c>
      <c r="C6" s="51"/>
      <c r="D6" s="51">
        <v>0</v>
      </c>
      <c r="E6" s="51"/>
      <c r="F6" s="51">
        <v>1</v>
      </c>
      <c r="G6" s="51"/>
      <c r="H6" s="51">
        <v>3</v>
      </c>
      <c r="I6" s="51"/>
      <c r="M6" s="7">
        <v>24</v>
      </c>
      <c r="N6" s="51">
        <v>0</v>
      </c>
      <c r="O6" s="51"/>
      <c r="P6" s="51">
        <v>0</v>
      </c>
      <c r="Q6" s="51"/>
      <c r="R6" s="51">
        <v>700</v>
      </c>
      <c r="S6" s="51"/>
      <c r="T6" s="51">
        <v>0</v>
      </c>
      <c r="U6" s="51"/>
    </row>
    <row r="7" spans="1:21">
      <c r="A7" s="7">
        <v>34</v>
      </c>
      <c r="B7" s="51">
        <v>3</v>
      </c>
      <c r="C7" s="51"/>
      <c r="D7" s="51">
        <v>2</v>
      </c>
      <c r="E7" s="51"/>
      <c r="F7" s="51">
        <v>3</v>
      </c>
      <c r="G7" s="51"/>
      <c r="H7" s="51">
        <v>1</v>
      </c>
      <c r="I7" s="51"/>
      <c r="M7" s="7">
        <v>38</v>
      </c>
      <c r="N7" s="51">
        <v>0</v>
      </c>
      <c r="O7" s="51"/>
      <c r="P7" s="51">
        <v>0</v>
      </c>
      <c r="Q7" s="51"/>
      <c r="R7" s="51">
        <v>0</v>
      </c>
      <c r="S7" s="51"/>
      <c r="T7" s="51">
        <v>230</v>
      </c>
      <c r="U7" s="51"/>
    </row>
    <row r="8" spans="1:21">
      <c r="A8" s="7">
        <v>44</v>
      </c>
      <c r="B8" s="51">
        <v>2</v>
      </c>
      <c r="C8" s="51"/>
      <c r="D8" s="51">
        <v>0</v>
      </c>
      <c r="E8" s="51"/>
      <c r="F8" s="51">
        <v>2</v>
      </c>
      <c r="G8" s="51"/>
      <c r="H8" s="51">
        <v>1</v>
      </c>
      <c r="I8" s="51"/>
      <c r="P8">
        <f>SUM(P5:Q7)</f>
        <v>80</v>
      </c>
      <c r="Q8" s="9">
        <v>150</v>
      </c>
      <c r="R8">
        <f>SUM(R5:S7)</f>
        <v>1150</v>
      </c>
      <c r="S8" s="9">
        <v>150</v>
      </c>
      <c r="T8">
        <f>SUM(T5:U7)</f>
        <v>230</v>
      </c>
      <c r="U8" s="9">
        <v>150</v>
      </c>
    </row>
    <row r="9" spans="1:21">
      <c r="A9" s="7">
        <v>59</v>
      </c>
      <c r="B9" s="51">
        <v>0</v>
      </c>
      <c r="C9" s="51"/>
      <c r="D9" s="51">
        <v>2</v>
      </c>
      <c r="E9" s="51"/>
      <c r="F9" s="51">
        <v>1</v>
      </c>
      <c r="G9" s="51"/>
      <c r="H9" s="51">
        <v>1</v>
      </c>
      <c r="I9" s="51"/>
      <c r="P9" s="161"/>
      <c r="Q9" s="162">
        <f>P8*Q8</f>
        <v>12000</v>
      </c>
      <c r="R9" s="162"/>
      <c r="S9" s="162">
        <f>R8*S8</f>
        <v>172500</v>
      </c>
      <c r="T9" s="10"/>
      <c r="U9" s="19">
        <f>T8*U8</f>
        <v>34500</v>
      </c>
    </row>
    <row r="10" spans="1:21">
      <c r="A10" s="7">
        <v>14</v>
      </c>
      <c r="B10" s="51">
        <v>0</v>
      </c>
      <c r="C10" s="51"/>
      <c r="D10" s="51">
        <v>3</v>
      </c>
      <c r="E10" s="51"/>
      <c r="F10" s="51">
        <v>29</v>
      </c>
      <c r="G10" s="51"/>
      <c r="H10" s="51">
        <v>32</v>
      </c>
      <c r="I10" s="51"/>
    </row>
    <row r="11" spans="1:21">
      <c r="A11" s="7">
        <v>23</v>
      </c>
      <c r="B11" s="51">
        <v>7</v>
      </c>
      <c r="C11" s="51"/>
      <c r="D11" s="51">
        <v>0</v>
      </c>
      <c r="E11" s="51"/>
      <c r="F11" s="51">
        <v>0</v>
      </c>
      <c r="G11" s="51"/>
      <c r="H11" s="51">
        <v>0</v>
      </c>
      <c r="I11" s="51"/>
    </row>
    <row r="12" spans="1:21">
      <c r="A12" s="7">
        <v>11</v>
      </c>
      <c r="B12" s="51">
        <v>0</v>
      </c>
      <c r="C12" s="51"/>
      <c r="D12" s="51">
        <v>0</v>
      </c>
      <c r="E12" s="51"/>
      <c r="F12" s="51">
        <v>2</v>
      </c>
      <c r="G12" s="51"/>
      <c r="H12" s="51">
        <v>0</v>
      </c>
      <c r="I12" s="51"/>
      <c r="K12" t="s">
        <v>136</v>
      </c>
      <c r="L12" s="15">
        <f>C27+E27+G27+I27+Q9+S9+U9</f>
        <v>232830</v>
      </c>
    </row>
    <row r="13" spans="1:21">
      <c r="A13" s="7">
        <v>13</v>
      </c>
      <c r="B13" s="51">
        <v>5</v>
      </c>
      <c r="C13" s="51"/>
      <c r="D13" s="51">
        <v>3</v>
      </c>
      <c r="E13" s="51"/>
      <c r="F13" s="51">
        <v>4</v>
      </c>
      <c r="G13" s="51"/>
      <c r="H13" s="51">
        <v>1</v>
      </c>
      <c r="I13" s="51"/>
    </row>
    <row r="14" spans="1:21">
      <c r="A14" s="7">
        <v>21</v>
      </c>
      <c r="B14" s="51">
        <v>1</v>
      </c>
      <c r="C14" s="51"/>
      <c r="D14" s="51">
        <v>2</v>
      </c>
      <c r="E14" s="51"/>
      <c r="F14" s="51">
        <v>3</v>
      </c>
      <c r="G14" s="51"/>
      <c r="H14" s="51">
        <v>4</v>
      </c>
      <c r="I14" s="51"/>
    </row>
    <row r="15" spans="1:21">
      <c r="A15" s="7">
        <v>24</v>
      </c>
      <c r="B15" s="51">
        <v>2</v>
      </c>
      <c r="C15" s="51"/>
      <c r="D15" s="51">
        <v>7</v>
      </c>
      <c r="E15" s="51"/>
      <c r="F15" s="51">
        <v>5</v>
      </c>
      <c r="G15" s="51"/>
      <c r="H15" s="51">
        <v>3</v>
      </c>
      <c r="I15" s="51"/>
      <c r="K15" s="34" t="s">
        <v>252</v>
      </c>
    </row>
    <row r="16" spans="1:21">
      <c r="A16" s="7">
        <v>25</v>
      </c>
      <c r="B16" s="51">
        <v>0</v>
      </c>
      <c r="C16" s="51"/>
      <c r="D16" s="51">
        <v>3</v>
      </c>
      <c r="E16" s="51"/>
      <c r="F16" s="51">
        <v>1</v>
      </c>
      <c r="G16" s="51"/>
      <c r="H16" s="51">
        <v>3</v>
      </c>
      <c r="I16" s="51"/>
    </row>
    <row r="17" spans="1:9">
      <c r="A17" s="7">
        <v>71</v>
      </c>
      <c r="B17" s="51">
        <v>4</v>
      </c>
      <c r="C17" s="51"/>
      <c r="D17" s="51">
        <v>4</v>
      </c>
      <c r="E17" s="51"/>
      <c r="F17" s="51">
        <v>4</v>
      </c>
      <c r="G17" s="51"/>
      <c r="H17" s="51">
        <v>1</v>
      </c>
      <c r="I17" s="51"/>
    </row>
    <row r="18" spans="1:9">
      <c r="A18" s="7">
        <v>32</v>
      </c>
      <c r="B18" s="51">
        <v>1</v>
      </c>
      <c r="C18" s="51"/>
      <c r="D18" s="51">
        <v>3</v>
      </c>
      <c r="E18" s="51"/>
      <c r="F18" s="51">
        <v>2</v>
      </c>
      <c r="G18" s="51"/>
      <c r="H18" s="51">
        <v>0</v>
      </c>
      <c r="I18" s="51"/>
    </row>
    <row r="19" spans="1:9">
      <c r="A19" s="7">
        <v>53</v>
      </c>
      <c r="B19" s="51">
        <v>9</v>
      </c>
      <c r="C19" s="51"/>
      <c r="D19" s="51">
        <v>2</v>
      </c>
      <c r="E19" s="51"/>
      <c r="F19" s="51">
        <v>4</v>
      </c>
      <c r="G19" s="51"/>
      <c r="H19" s="51">
        <v>0</v>
      </c>
      <c r="I19" s="51"/>
    </row>
    <row r="20" spans="1:9">
      <c r="A20" s="7">
        <v>42</v>
      </c>
      <c r="B20" s="51">
        <v>0</v>
      </c>
      <c r="C20" s="51"/>
      <c r="D20" s="51">
        <v>0</v>
      </c>
      <c r="E20" s="51"/>
      <c r="F20" s="51">
        <v>9</v>
      </c>
      <c r="G20" s="51"/>
      <c r="H20" s="51">
        <v>4</v>
      </c>
      <c r="I20" s="51"/>
    </row>
    <row r="21" spans="1:9">
      <c r="A21" s="7">
        <v>38</v>
      </c>
      <c r="B21" s="51">
        <v>0</v>
      </c>
      <c r="C21" s="51"/>
      <c r="D21" s="51">
        <v>3</v>
      </c>
      <c r="E21" s="51"/>
      <c r="F21" s="51">
        <v>7</v>
      </c>
      <c r="G21" s="51"/>
      <c r="H21" s="51">
        <v>3</v>
      </c>
      <c r="I21" s="51"/>
    </row>
    <row r="22" spans="1:9">
      <c r="A22" s="7">
        <v>45</v>
      </c>
      <c r="B22" s="51">
        <v>1</v>
      </c>
      <c r="C22" s="51"/>
      <c r="D22" s="51">
        <v>29</v>
      </c>
      <c r="E22" s="51"/>
      <c r="F22" s="51">
        <v>84</v>
      </c>
      <c r="G22" s="51"/>
      <c r="H22" s="51">
        <v>18</v>
      </c>
      <c r="I22" s="51"/>
    </row>
    <row r="23" spans="1:9">
      <c r="A23" s="7">
        <v>80</v>
      </c>
      <c r="B23" s="51">
        <v>1</v>
      </c>
      <c r="C23" s="51"/>
      <c r="D23" s="51">
        <v>3</v>
      </c>
      <c r="E23" s="51"/>
      <c r="F23" s="51">
        <v>0</v>
      </c>
      <c r="G23" s="51"/>
      <c r="H23" s="51">
        <v>2</v>
      </c>
      <c r="I23" s="51"/>
    </row>
    <row r="24" spans="1:9">
      <c r="A24" s="7">
        <v>87</v>
      </c>
      <c r="B24" s="51">
        <v>0</v>
      </c>
      <c r="C24" s="51"/>
      <c r="D24" s="51">
        <v>0</v>
      </c>
      <c r="E24" s="51"/>
      <c r="F24" s="51">
        <v>0</v>
      </c>
      <c r="G24" s="51"/>
      <c r="H24" s="51">
        <v>2</v>
      </c>
      <c r="I24" s="51"/>
    </row>
    <row r="25" spans="1:9">
      <c r="A25" s="7">
        <v>65</v>
      </c>
      <c r="B25" s="51">
        <v>12</v>
      </c>
      <c r="C25" s="51"/>
      <c r="D25" s="51">
        <v>5</v>
      </c>
      <c r="E25" s="51"/>
      <c r="F25" s="51">
        <v>12</v>
      </c>
      <c r="G25" s="51"/>
      <c r="H25" s="51">
        <v>0</v>
      </c>
      <c r="I25" s="51"/>
    </row>
    <row r="26" spans="1:9">
      <c r="B26">
        <f>SUM(B4:C25)</f>
        <v>75</v>
      </c>
      <c r="C26">
        <v>30</v>
      </c>
      <c r="D26">
        <f>SUM(D4:E25)</f>
        <v>99</v>
      </c>
      <c r="E26">
        <v>30</v>
      </c>
      <c r="F26">
        <f>SUM(F4:G25)</f>
        <v>194</v>
      </c>
      <c r="G26">
        <v>30</v>
      </c>
      <c r="H26">
        <f>SUM(H4:I25)</f>
        <v>93</v>
      </c>
      <c r="I26">
        <v>30</v>
      </c>
    </row>
    <row r="27" spans="1:9">
      <c r="C27">
        <f>B26*C26</f>
        <v>2250</v>
      </c>
      <c r="E27">
        <f>D26*E26</f>
        <v>2970</v>
      </c>
      <c r="G27">
        <f>F26*G26</f>
        <v>5820</v>
      </c>
      <c r="I27">
        <f>H26*I26</f>
        <v>2790</v>
      </c>
    </row>
  </sheetData>
  <mergeCells count="110">
    <mergeCell ref="N4:O4"/>
    <mergeCell ref="P4:Q4"/>
    <mergeCell ref="R4:S4"/>
    <mergeCell ref="T4:U4"/>
    <mergeCell ref="M2:U3"/>
    <mergeCell ref="N7:O7"/>
    <mergeCell ref="P7:Q7"/>
    <mergeCell ref="R7:S7"/>
    <mergeCell ref="T7:U7"/>
    <mergeCell ref="N5:O5"/>
    <mergeCell ref="P5:Q5"/>
    <mergeCell ref="R5:S5"/>
    <mergeCell ref="T5:U5"/>
    <mergeCell ref="N6:O6"/>
    <mergeCell ref="P6:Q6"/>
    <mergeCell ref="R6:S6"/>
    <mergeCell ref="T6:U6"/>
    <mergeCell ref="B25:C25"/>
    <mergeCell ref="D25:E25"/>
    <mergeCell ref="F25:G25"/>
    <mergeCell ref="H25:I25"/>
    <mergeCell ref="B23:C23"/>
    <mergeCell ref="D23:E23"/>
    <mergeCell ref="F23:G23"/>
    <mergeCell ref="H23:I23"/>
    <mergeCell ref="B24:C24"/>
    <mergeCell ref="D24:E24"/>
    <mergeCell ref="F24:G24"/>
    <mergeCell ref="H24:I24"/>
    <mergeCell ref="B21:C21"/>
    <mergeCell ref="D21:E21"/>
    <mergeCell ref="F21:G21"/>
    <mergeCell ref="H21:I21"/>
    <mergeCell ref="B22:C22"/>
    <mergeCell ref="D22:E22"/>
    <mergeCell ref="F22:G22"/>
    <mergeCell ref="H22:I22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1:C11"/>
    <mergeCell ref="D11:E11"/>
    <mergeCell ref="F11:G11"/>
    <mergeCell ref="H11:I11"/>
    <mergeCell ref="B12:C12"/>
    <mergeCell ref="D12:E12"/>
    <mergeCell ref="F12:G12"/>
    <mergeCell ref="H12:I12"/>
    <mergeCell ref="B10:C10"/>
    <mergeCell ref="D10:E10"/>
    <mergeCell ref="F10:G10"/>
    <mergeCell ref="H10:I10"/>
    <mergeCell ref="B7:C7"/>
    <mergeCell ref="D7:E7"/>
    <mergeCell ref="F7:G7"/>
    <mergeCell ref="H7:I7"/>
    <mergeCell ref="B8:C8"/>
    <mergeCell ref="D8:E8"/>
    <mergeCell ref="F8:G8"/>
    <mergeCell ref="H8:I8"/>
    <mergeCell ref="B6:C6"/>
    <mergeCell ref="D6:E6"/>
    <mergeCell ref="F6:G6"/>
    <mergeCell ref="H6:I6"/>
    <mergeCell ref="B4:C4"/>
    <mergeCell ref="D4:E4"/>
    <mergeCell ref="F4:G4"/>
    <mergeCell ref="H4:I4"/>
    <mergeCell ref="B9:C9"/>
    <mergeCell ref="D9:E9"/>
    <mergeCell ref="F9:G9"/>
    <mergeCell ref="H9:I9"/>
    <mergeCell ref="A1:I2"/>
    <mergeCell ref="B3:C3"/>
    <mergeCell ref="D3:E3"/>
    <mergeCell ref="F3:G3"/>
    <mergeCell ref="H3:I3"/>
    <mergeCell ref="B5:C5"/>
    <mergeCell ref="D5:E5"/>
    <mergeCell ref="F5:G5"/>
    <mergeCell ref="H5:I5"/>
  </mergeCells>
  <hyperlinks>
    <hyperlink ref="K15" r:id="rId1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U36"/>
  <sheetViews>
    <sheetView topLeftCell="K6" workbookViewId="0">
      <selection activeCell="T23" sqref="T23"/>
    </sheetView>
  </sheetViews>
  <sheetFormatPr defaultRowHeight="15"/>
  <cols>
    <col min="1" max="3" width="9.140625" customWidth="1"/>
    <col min="11" max="11" width="11.42578125" customWidth="1"/>
  </cols>
  <sheetData>
    <row r="1" spans="1:14">
      <c r="A1" s="44" t="s">
        <v>182</v>
      </c>
      <c r="B1" s="45"/>
      <c r="C1" s="45"/>
      <c r="D1" s="45"/>
      <c r="E1" s="45"/>
      <c r="F1" s="45"/>
      <c r="G1" s="45"/>
      <c r="H1" s="45"/>
      <c r="I1" s="46"/>
    </row>
    <row r="2" spans="1:14" ht="10.5" customHeight="1">
      <c r="A2" s="47"/>
      <c r="B2" s="48"/>
      <c r="C2" s="48"/>
      <c r="D2" s="48"/>
      <c r="E2" s="48"/>
      <c r="F2" s="48"/>
      <c r="G2" s="48"/>
      <c r="H2" s="48"/>
      <c r="I2" s="49"/>
    </row>
    <row r="3" spans="1:14" ht="15.75">
      <c r="A3" s="65" t="s">
        <v>56</v>
      </c>
      <c r="B3" s="65"/>
      <c r="C3" s="65"/>
      <c r="D3" s="66" t="s">
        <v>67</v>
      </c>
      <c r="E3" s="66"/>
      <c r="F3" s="66"/>
      <c r="G3" s="67" t="s">
        <v>166</v>
      </c>
      <c r="H3" s="67"/>
      <c r="I3" s="67"/>
      <c r="J3" t="s">
        <v>183</v>
      </c>
      <c r="K3" t="s">
        <v>184</v>
      </c>
      <c r="M3" s="32" t="s">
        <v>253</v>
      </c>
    </row>
    <row r="4" spans="1:14">
      <c r="A4" s="51">
        <v>155</v>
      </c>
      <c r="B4" s="51"/>
      <c r="C4" s="51"/>
      <c r="D4" s="51" t="s">
        <v>185</v>
      </c>
      <c r="E4" s="51"/>
      <c r="F4" s="51"/>
      <c r="G4" s="51">
        <v>40</v>
      </c>
      <c r="H4" s="51"/>
      <c r="I4" s="51"/>
      <c r="J4" s="21">
        <v>100</v>
      </c>
      <c r="K4" s="22">
        <f>G4*J4</f>
        <v>4000</v>
      </c>
    </row>
    <row r="5" spans="1:14">
      <c r="A5" s="52">
        <v>180</v>
      </c>
      <c r="B5" s="53"/>
      <c r="C5" s="54"/>
      <c r="D5" s="55" t="s">
        <v>186</v>
      </c>
      <c r="E5" s="56"/>
      <c r="F5" s="57"/>
      <c r="G5" s="58">
        <v>155</v>
      </c>
      <c r="H5" s="58"/>
      <c r="I5" s="58"/>
      <c r="J5" s="21">
        <v>100</v>
      </c>
      <c r="K5" s="22">
        <f t="shared" ref="K5:K28" si="0">G5*J5</f>
        <v>15500</v>
      </c>
    </row>
    <row r="6" spans="1:14">
      <c r="A6" s="51">
        <v>174</v>
      </c>
      <c r="B6" s="51"/>
      <c r="C6" s="51"/>
      <c r="D6" s="51" t="s">
        <v>187</v>
      </c>
      <c r="E6" s="51"/>
      <c r="F6" s="51"/>
      <c r="G6" s="51">
        <v>29</v>
      </c>
      <c r="H6" s="51"/>
      <c r="I6" s="51"/>
      <c r="J6" s="21">
        <v>100</v>
      </c>
      <c r="K6" s="22">
        <f t="shared" si="0"/>
        <v>2900</v>
      </c>
    </row>
    <row r="7" spans="1:14">
      <c r="A7" s="51">
        <v>132</v>
      </c>
      <c r="B7" s="51"/>
      <c r="C7" s="51"/>
      <c r="D7" s="51" t="s">
        <v>188</v>
      </c>
      <c r="E7" s="51"/>
      <c r="F7" s="51"/>
      <c r="G7" s="51">
        <v>40</v>
      </c>
      <c r="H7" s="51"/>
      <c r="I7" s="51"/>
      <c r="J7" s="21">
        <v>100</v>
      </c>
      <c r="K7" s="22">
        <f t="shared" si="0"/>
        <v>4000</v>
      </c>
    </row>
    <row r="8" spans="1:14">
      <c r="A8" s="51">
        <v>127</v>
      </c>
      <c r="B8" s="51"/>
      <c r="C8" s="51"/>
      <c r="D8" s="51" t="s">
        <v>189</v>
      </c>
      <c r="E8" s="51"/>
      <c r="F8" s="51"/>
      <c r="G8" s="51">
        <v>35</v>
      </c>
      <c r="H8" s="51"/>
      <c r="I8" s="51"/>
      <c r="J8" s="21">
        <v>100</v>
      </c>
      <c r="K8" s="22">
        <f t="shared" si="0"/>
        <v>3500</v>
      </c>
      <c r="M8" t="s">
        <v>136</v>
      </c>
      <c r="N8" s="29">
        <f>K29+K33+U36</f>
        <v>85200</v>
      </c>
    </row>
    <row r="9" spans="1:14">
      <c r="A9" s="51">
        <v>123</v>
      </c>
      <c r="B9" s="51"/>
      <c r="C9" s="51"/>
      <c r="D9" s="51" t="s">
        <v>190</v>
      </c>
      <c r="E9" s="51"/>
      <c r="F9" s="51"/>
      <c r="G9" s="51">
        <v>18</v>
      </c>
      <c r="H9" s="51"/>
      <c r="I9" s="51"/>
      <c r="J9" s="21">
        <v>100</v>
      </c>
      <c r="K9" s="22">
        <f t="shared" si="0"/>
        <v>1800</v>
      </c>
    </row>
    <row r="10" spans="1:14">
      <c r="A10" s="51">
        <v>173</v>
      </c>
      <c r="B10" s="51"/>
      <c r="C10" s="51"/>
      <c r="D10" s="51" t="s">
        <v>10</v>
      </c>
      <c r="E10" s="51"/>
      <c r="F10" s="51"/>
      <c r="G10" s="51">
        <v>30</v>
      </c>
      <c r="H10" s="51"/>
      <c r="I10" s="51"/>
      <c r="J10" s="21">
        <v>100</v>
      </c>
      <c r="K10" s="22">
        <f t="shared" si="0"/>
        <v>3000</v>
      </c>
    </row>
    <row r="11" spans="1:14">
      <c r="A11" s="51">
        <v>168</v>
      </c>
      <c r="B11" s="51"/>
      <c r="C11" s="51"/>
      <c r="D11" s="51" t="s">
        <v>191</v>
      </c>
      <c r="E11" s="51"/>
      <c r="F11" s="51"/>
      <c r="G11" s="51">
        <v>40</v>
      </c>
      <c r="H11" s="51"/>
      <c r="I11" s="51"/>
      <c r="J11" s="21">
        <v>100</v>
      </c>
      <c r="K11" s="22">
        <f t="shared" si="0"/>
        <v>4000</v>
      </c>
    </row>
    <row r="12" spans="1:14">
      <c r="A12" s="51">
        <v>169</v>
      </c>
      <c r="B12" s="51"/>
      <c r="C12" s="51"/>
      <c r="D12" s="51" t="s">
        <v>192</v>
      </c>
      <c r="E12" s="51"/>
      <c r="F12" s="51"/>
      <c r="G12" s="51">
        <v>29</v>
      </c>
      <c r="H12" s="51"/>
      <c r="I12" s="51"/>
      <c r="J12" s="21">
        <v>100</v>
      </c>
      <c r="K12" s="22">
        <f t="shared" si="0"/>
        <v>2900</v>
      </c>
    </row>
    <row r="13" spans="1:14">
      <c r="A13" s="51">
        <v>108</v>
      </c>
      <c r="B13" s="51"/>
      <c r="C13" s="51"/>
      <c r="D13" s="51" t="s">
        <v>193</v>
      </c>
      <c r="E13" s="51"/>
      <c r="F13" s="51"/>
      <c r="G13" s="51">
        <v>36</v>
      </c>
      <c r="H13" s="51"/>
      <c r="I13" s="51"/>
      <c r="J13" s="21">
        <v>100</v>
      </c>
      <c r="K13" s="22">
        <f t="shared" si="0"/>
        <v>3600</v>
      </c>
    </row>
    <row r="14" spans="1:14">
      <c r="A14" s="51">
        <v>110</v>
      </c>
      <c r="B14" s="51"/>
      <c r="C14" s="51"/>
      <c r="D14" s="51" t="s">
        <v>108</v>
      </c>
      <c r="E14" s="51"/>
      <c r="F14" s="51"/>
      <c r="G14" s="51">
        <v>28</v>
      </c>
      <c r="H14" s="51"/>
      <c r="I14" s="51"/>
      <c r="J14" s="21">
        <v>100</v>
      </c>
      <c r="K14" s="22">
        <f t="shared" si="0"/>
        <v>2800</v>
      </c>
    </row>
    <row r="15" spans="1:14">
      <c r="A15" s="51">
        <v>179</v>
      </c>
      <c r="B15" s="51"/>
      <c r="C15" s="51"/>
      <c r="D15" s="51" t="s">
        <v>194</v>
      </c>
      <c r="E15" s="51"/>
      <c r="F15" s="51"/>
      <c r="G15" s="51">
        <v>2</v>
      </c>
      <c r="H15" s="51"/>
      <c r="I15" s="51"/>
      <c r="J15" s="21">
        <v>100</v>
      </c>
      <c r="K15" s="22">
        <f t="shared" si="0"/>
        <v>200</v>
      </c>
    </row>
    <row r="16" spans="1:14">
      <c r="A16" s="51">
        <v>122</v>
      </c>
      <c r="B16" s="51"/>
      <c r="C16" s="51"/>
      <c r="D16" s="51" t="s">
        <v>195</v>
      </c>
      <c r="E16" s="51"/>
      <c r="F16" s="51"/>
      <c r="G16" s="51">
        <v>3</v>
      </c>
      <c r="H16" s="51"/>
      <c r="I16" s="51"/>
      <c r="J16" s="21">
        <v>100</v>
      </c>
      <c r="K16" s="22">
        <f t="shared" si="0"/>
        <v>300</v>
      </c>
    </row>
    <row r="17" spans="1:21">
      <c r="A17" s="51">
        <v>114</v>
      </c>
      <c r="B17" s="51"/>
      <c r="C17" s="51"/>
      <c r="D17" s="51" t="s">
        <v>196</v>
      </c>
      <c r="E17" s="51"/>
      <c r="F17" s="51"/>
      <c r="G17" s="51">
        <v>19</v>
      </c>
      <c r="H17" s="51"/>
      <c r="I17" s="51"/>
      <c r="J17" s="21">
        <v>100</v>
      </c>
      <c r="K17" s="22">
        <f t="shared" si="0"/>
        <v>1900</v>
      </c>
    </row>
    <row r="18" spans="1:21">
      <c r="A18" s="51">
        <v>148</v>
      </c>
      <c r="B18" s="51"/>
      <c r="C18" s="51"/>
      <c r="D18" s="51" t="s">
        <v>197</v>
      </c>
      <c r="E18" s="51"/>
      <c r="F18" s="51"/>
      <c r="G18" s="51">
        <v>16</v>
      </c>
      <c r="H18" s="51"/>
      <c r="I18" s="51"/>
      <c r="J18" s="21">
        <v>100</v>
      </c>
      <c r="K18" s="22">
        <f t="shared" si="0"/>
        <v>1600</v>
      </c>
    </row>
    <row r="19" spans="1:21">
      <c r="A19" s="51">
        <v>167</v>
      </c>
      <c r="B19" s="51"/>
      <c r="C19" s="51"/>
      <c r="D19" s="51" t="s">
        <v>198</v>
      </c>
      <c r="E19" s="51"/>
      <c r="F19" s="51"/>
      <c r="G19" s="51">
        <v>7</v>
      </c>
      <c r="H19" s="51"/>
      <c r="I19" s="51"/>
      <c r="J19" s="21">
        <v>100</v>
      </c>
      <c r="K19" s="22">
        <f t="shared" si="0"/>
        <v>700</v>
      </c>
    </row>
    <row r="20" spans="1:21">
      <c r="A20" s="52">
        <v>135</v>
      </c>
      <c r="B20" s="53"/>
      <c r="C20" s="54"/>
      <c r="D20" s="51" t="s">
        <v>199</v>
      </c>
      <c r="E20" s="51"/>
      <c r="F20" s="51"/>
      <c r="G20" s="51">
        <v>4</v>
      </c>
      <c r="H20" s="51"/>
      <c r="I20" s="51"/>
      <c r="J20" s="21">
        <v>100</v>
      </c>
      <c r="K20" s="22">
        <f t="shared" si="0"/>
        <v>400</v>
      </c>
    </row>
    <row r="21" spans="1:21">
      <c r="A21" s="51">
        <v>101</v>
      </c>
      <c r="B21" s="51"/>
      <c r="C21" s="51"/>
      <c r="D21" s="51" t="s">
        <v>100</v>
      </c>
      <c r="E21" s="51"/>
      <c r="F21" s="51"/>
      <c r="G21" s="51">
        <v>5</v>
      </c>
      <c r="H21" s="51"/>
      <c r="I21" s="51"/>
      <c r="J21" s="21">
        <v>100</v>
      </c>
      <c r="K21" s="22">
        <f t="shared" si="0"/>
        <v>500</v>
      </c>
    </row>
    <row r="22" spans="1:21">
      <c r="A22" s="51">
        <v>112</v>
      </c>
      <c r="B22" s="51"/>
      <c r="C22" s="51"/>
      <c r="D22" s="51" t="s">
        <v>200</v>
      </c>
      <c r="E22" s="51"/>
      <c r="F22" s="51"/>
      <c r="G22" s="51">
        <v>5</v>
      </c>
      <c r="H22" s="51"/>
      <c r="I22" s="51"/>
      <c r="J22" s="21">
        <v>100</v>
      </c>
      <c r="K22" s="22">
        <f t="shared" si="0"/>
        <v>500</v>
      </c>
    </row>
    <row r="23" spans="1:21">
      <c r="A23" s="51">
        <v>165</v>
      </c>
      <c r="B23" s="51"/>
      <c r="C23" s="51"/>
      <c r="D23" s="51" t="s">
        <v>201</v>
      </c>
      <c r="E23" s="51"/>
      <c r="F23" s="51"/>
      <c r="G23" s="51">
        <v>16</v>
      </c>
      <c r="H23" s="51"/>
      <c r="I23" s="51"/>
      <c r="J23" s="21">
        <v>100</v>
      </c>
      <c r="K23" s="22">
        <f t="shared" si="0"/>
        <v>1600</v>
      </c>
    </row>
    <row r="24" spans="1:21">
      <c r="A24" s="51">
        <v>144</v>
      </c>
      <c r="B24" s="51"/>
      <c r="C24" s="51"/>
      <c r="D24" s="51" t="s">
        <v>202</v>
      </c>
      <c r="E24" s="51"/>
      <c r="F24" s="51"/>
      <c r="G24" s="51">
        <v>6</v>
      </c>
      <c r="H24" s="51"/>
      <c r="I24" s="51"/>
      <c r="J24" s="21">
        <v>100</v>
      </c>
      <c r="K24" s="22">
        <f t="shared" si="0"/>
        <v>600</v>
      </c>
    </row>
    <row r="25" spans="1:21">
      <c r="A25" s="51">
        <v>102</v>
      </c>
      <c r="B25" s="51"/>
      <c r="C25" s="51"/>
      <c r="D25" s="51" t="s">
        <v>167</v>
      </c>
      <c r="E25" s="51"/>
      <c r="F25" s="51"/>
      <c r="G25" s="51">
        <v>15</v>
      </c>
      <c r="H25" s="51"/>
      <c r="I25" s="51"/>
      <c r="J25" s="21">
        <v>100</v>
      </c>
      <c r="K25" s="22">
        <f t="shared" si="0"/>
        <v>1500</v>
      </c>
    </row>
    <row r="26" spans="1:21">
      <c r="A26" s="51">
        <v>111</v>
      </c>
      <c r="B26" s="51"/>
      <c r="C26" s="51"/>
      <c r="D26" s="51" t="s">
        <v>203</v>
      </c>
      <c r="E26" s="51"/>
      <c r="F26" s="51"/>
      <c r="G26" s="51">
        <v>36</v>
      </c>
      <c r="H26" s="51"/>
      <c r="I26" s="51"/>
      <c r="J26" s="21">
        <v>100</v>
      </c>
      <c r="K26" s="22">
        <f t="shared" si="0"/>
        <v>3600</v>
      </c>
    </row>
    <row r="27" spans="1:21">
      <c r="A27" s="51">
        <v>121</v>
      </c>
      <c r="B27" s="51"/>
      <c r="C27" s="51"/>
      <c r="D27" s="51" t="s">
        <v>204</v>
      </c>
      <c r="E27" s="51"/>
      <c r="F27" s="51"/>
      <c r="G27" s="51">
        <v>8</v>
      </c>
      <c r="H27" s="51"/>
      <c r="I27" s="51"/>
      <c r="J27" s="21">
        <v>100</v>
      </c>
      <c r="K27" s="22">
        <f t="shared" si="0"/>
        <v>800</v>
      </c>
    </row>
    <row r="28" spans="1:21">
      <c r="A28" s="51">
        <v>157</v>
      </c>
      <c r="B28" s="51"/>
      <c r="C28" s="51"/>
      <c r="D28" s="51" t="s">
        <v>205</v>
      </c>
      <c r="E28" s="51"/>
      <c r="F28" s="51"/>
      <c r="G28" s="51">
        <v>11</v>
      </c>
      <c r="H28" s="51"/>
      <c r="I28" s="51"/>
      <c r="J28" s="21">
        <v>100</v>
      </c>
      <c r="K28" s="23">
        <f t="shared" si="0"/>
        <v>1100</v>
      </c>
    </row>
    <row r="29" spans="1:21" ht="15.75" thickBot="1">
      <c r="A29" s="24"/>
      <c r="B29" s="24"/>
      <c r="C29" s="24"/>
      <c r="D29" s="24"/>
      <c r="E29" s="24"/>
      <c r="F29" s="24"/>
      <c r="G29" s="24"/>
      <c r="H29" s="24"/>
      <c r="I29" s="24"/>
      <c r="J29" s="21"/>
      <c r="K29" s="22">
        <f>SUM(K4:K28)</f>
        <v>63300</v>
      </c>
      <c r="M29" s="32" t="s">
        <v>261</v>
      </c>
    </row>
    <row r="30" spans="1:21" ht="15.75" thickBot="1">
      <c r="A30" s="68" t="s">
        <v>206</v>
      </c>
      <c r="B30" s="69"/>
      <c r="C30" s="69"/>
      <c r="D30" s="69"/>
      <c r="E30" s="69"/>
      <c r="F30" s="69"/>
      <c r="G30" s="69"/>
      <c r="H30" s="69"/>
      <c r="I30" s="70"/>
      <c r="M30" s="59" t="s">
        <v>64</v>
      </c>
      <c r="N30" s="60"/>
      <c r="O30" s="60"/>
      <c r="P30" s="60"/>
      <c r="Q30" s="60"/>
      <c r="R30" s="60"/>
      <c r="S30" s="60"/>
      <c r="T30" s="60"/>
      <c r="U30" s="61"/>
    </row>
    <row r="31" spans="1:21">
      <c r="A31" s="25"/>
      <c r="B31" s="26"/>
      <c r="C31" s="27"/>
      <c r="D31" s="25"/>
      <c r="E31" s="26" t="s">
        <v>207</v>
      </c>
      <c r="F31" s="27"/>
      <c r="G31" s="71">
        <v>30</v>
      </c>
      <c r="H31" s="71"/>
      <c r="I31" s="71"/>
      <c r="J31" s="13">
        <v>100</v>
      </c>
      <c r="K31" s="9">
        <f>G31*J31</f>
        <v>3000</v>
      </c>
      <c r="M31" s="62"/>
      <c r="N31" s="63"/>
      <c r="O31" s="63"/>
      <c r="P31" s="63"/>
      <c r="Q31" s="63"/>
      <c r="R31" s="63"/>
      <c r="S31" s="63"/>
      <c r="T31" s="63"/>
      <c r="U31" s="64"/>
    </row>
    <row r="32" spans="1:21">
      <c r="A32" s="51"/>
      <c r="B32" s="51"/>
      <c r="C32" s="51"/>
      <c r="D32" s="55" t="s">
        <v>208</v>
      </c>
      <c r="E32" s="56"/>
      <c r="F32" s="57"/>
      <c r="G32" s="51">
        <v>35</v>
      </c>
      <c r="H32" s="51"/>
      <c r="I32" s="51"/>
      <c r="J32" s="13">
        <v>100</v>
      </c>
      <c r="K32" s="28">
        <f>G32*J32</f>
        <v>3500</v>
      </c>
      <c r="M32" s="6" t="s">
        <v>56</v>
      </c>
      <c r="N32" s="51" t="s">
        <v>12</v>
      </c>
      <c r="O32" s="51"/>
      <c r="P32" s="51" t="s">
        <v>13</v>
      </c>
      <c r="Q32" s="51"/>
      <c r="R32" s="51" t="s">
        <v>57</v>
      </c>
      <c r="S32" s="51"/>
      <c r="T32" s="51" t="s">
        <v>58</v>
      </c>
      <c r="U32" s="51"/>
    </row>
    <row r="33" spans="11:21">
      <c r="K33" s="9">
        <f>SUM(K31:K32)</f>
        <v>6500</v>
      </c>
      <c r="M33" s="7" t="s">
        <v>65</v>
      </c>
      <c r="N33" s="51">
        <v>39</v>
      </c>
      <c r="O33" s="51"/>
      <c r="P33" s="51">
        <v>20</v>
      </c>
      <c r="Q33" s="51"/>
      <c r="R33" s="51">
        <v>35</v>
      </c>
      <c r="S33" s="51"/>
      <c r="T33" s="51">
        <v>60</v>
      </c>
      <c r="U33" s="51"/>
    </row>
    <row r="34" spans="11:21">
      <c r="O34">
        <v>100</v>
      </c>
      <c r="Q34">
        <v>100</v>
      </c>
      <c r="S34">
        <v>100</v>
      </c>
      <c r="U34">
        <v>100</v>
      </c>
    </row>
    <row r="35" spans="11:21">
      <c r="O35">
        <f>N33*O34</f>
        <v>3900</v>
      </c>
      <c r="Q35">
        <f>P33*Q34</f>
        <v>2000</v>
      </c>
      <c r="S35">
        <f>R33*S34</f>
        <v>3500</v>
      </c>
      <c r="U35">
        <f>T33*U34</f>
        <v>6000</v>
      </c>
    </row>
    <row r="36" spans="11:21">
      <c r="T36" t="s">
        <v>143</v>
      </c>
      <c r="U36" s="10">
        <f>U35+S35+Q35+O35</f>
        <v>15400</v>
      </c>
    </row>
  </sheetData>
  <mergeCells count="93">
    <mergeCell ref="P33:Q33"/>
    <mergeCell ref="R33:S33"/>
    <mergeCell ref="T33:U33"/>
    <mergeCell ref="M30:U31"/>
    <mergeCell ref="N32:O32"/>
    <mergeCell ref="P32:Q32"/>
    <mergeCell ref="R32:S32"/>
    <mergeCell ref="T32:U32"/>
    <mergeCell ref="N33:O33"/>
    <mergeCell ref="A30:I30"/>
    <mergeCell ref="G31:I31"/>
    <mergeCell ref="A32:C32"/>
    <mergeCell ref="D32:F32"/>
    <mergeCell ref="G32:I32"/>
    <mergeCell ref="A27:C27"/>
    <mergeCell ref="D27:F27"/>
    <mergeCell ref="G27:I27"/>
    <mergeCell ref="A28:C28"/>
    <mergeCell ref="D28:F28"/>
    <mergeCell ref="G28:I28"/>
    <mergeCell ref="A25:C25"/>
    <mergeCell ref="D25:F25"/>
    <mergeCell ref="G25:I25"/>
    <mergeCell ref="A26:C26"/>
    <mergeCell ref="D26:F26"/>
    <mergeCell ref="G26:I26"/>
    <mergeCell ref="A23:C23"/>
    <mergeCell ref="D23:F23"/>
    <mergeCell ref="G23:I23"/>
    <mergeCell ref="A24:C24"/>
    <mergeCell ref="D24:F24"/>
    <mergeCell ref="G24:I24"/>
    <mergeCell ref="A21:C21"/>
    <mergeCell ref="D21:F21"/>
    <mergeCell ref="G21:I21"/>
    <mergeCell ref="A22:C22"/>
    <mergeCell ref="D22:F22"/>
    <mergeCell ref="G22:I22"/>
    <mergeCell ref="A19:C19"/>
    <mergeCell ref="D19:F19"/>
    <mergeCell ref="G19:I19"/>
    <mergeCell ref="A20:C20"/>
    <mergeCell ref="D20:F20"/>
    <mergeCell ref="G20:I20"/>
    <mergeCell ref="A17:C17"/>
    <mergeCell ref="D17:F17"/>
    <mergeCell ref="G17:I17"/>
    <mergeCell ref="A18:C18"/>
    <mergeCell ref="D18:F18"/>
    <mergeCell ref="G18:I18"/>
    <mergeCell ref="A15:C15"/>
    <mergeCell ref="D15:F15"/>
    <mergeCell ref="G15:I15"/>
    <mergeCell ref="A16:C16"/>
    <mergeCell ref="D16:F16"/>
    <mergeCell ref="G16:I16"/>
    <mergeCell ref="A13:C13"/>
    <mergeCell ref="D13:F13"/>
    <mergeCell ref="G13:I13"/>
    <mergeCell ref="A14:C14"/>
    <mergeCell ref="D14:F14"/>
    <mergeCell ref="G14:I14"/>
    <mergeCell ref="A11:C11"/>
    <mergeCell ref="D11:F11"/>
    <mergeCell ref="G11:I11"/>
    <mergeCell ref="A12:C12"/>
    <mergeCell ref="D12:F12"/>
    <mergeCell ref="G12:I12"/>
    <mergeCell ref="A9:C9"/>
    <mergeCell ref="D9:F9"/>
    <mergeCell ref="G9:I9"/>
    <mergeCell ref="A10:C10"/>
    <mergeCell ref="D10:F10"/>
    <mergeCell ref="G10:I10"/>
    <mergeCell ref="A7:C7"/>
    <mergeCell ref="D7:F7"/>
    <mergeCell ref="G7:I7"/>
    <mergeCell ref="A8:C8"/>
    <mergeCell ref="D8:F8"/>
    <mergeCell ref="G8:I8"/>
    <mergeCell ref="A5:C5"/>
    <mergeCell ref="D5:F5"/>
    <mergeCell ref="G5:I5"/>
    <mergeCell ref="A6:C6"/>
    <mergeCell ref="D6:F6"/>
    <mergeCell ref="G6:I6"/>
    <mergeCell ref="A1:I2"/>
    <mergeCell ref="A3:C3"/>
    <mergeCell ref="D3:F3"/>
    <mergeCell ref="G3:I3"/>
    <mergeCell ref="A4:C4"/>
    <mergeCell ref="D4:F4"/>
    <mergeCell ref="G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T36"/>
  <sheetViews>
    <sheetView topLeftCell="K1" workbookViewId="0">
      <selection activeCell="P33" sqref="P33"/>
    </sheetView>
  </sheetViews>
  <sheetFormatPr defaultRowHeight="15"/>
  <cols>
    <col min="7" max="7" width="9.5703125" bestFit="1" customWidth="1"/>
    <col min="9" max="9" width="10.5703125" bestFit="1" customWidth="1"/>
    <col min="13" max="13" width="11" customWidth="1"/>
    <col min="14" max="14" width="12.140625" customWidth="1"/>
    <col min="16" max="16" width="11.42578125" customWidth="1"/>
    <col min="18" max="18" width="10.5703125" customWidth="1"/>
    <col min="20" max="20" width="11.42578125" customWidth="1"/>
  </cols>
  <sheetData>
    <row r="1" spans="1:20" ht="12.95" customHeight="1">
      <c r="A1" s="59" t="s">
        <v>55</v>
      </c>
      <c r="B1" s="60"/>
      <c r="C1" s="60"/>
      <c r="D1" s="60"/>
      <c r="E1" s="60"/>
      <c r="F1" s="60"/>
      <c r="G1" s="60"/>
      <c r="H1" s="60"/>
      <c r="I1" s="61"/>
      <c r="L1" s="59" t="s">
        <v>62</v>
      </c>
      <c r="M1" s="60"/>
      <c r="N1" s="60"/>
      <c r="O1" s="60"/>
      <c r="P1" s="60"/>
      <c r="Q1" s="60"/>
      <c r="R1" s="60"/>
      <c r="S1" s="60"/>
      <c r="T1" s="61"/>
    </row>
    <row r="2" spans="1:20" ht="12.95" customHeight="1">
      <c r="A2" s="62"/>
      <c r="B2" s="63"/>
      <c r="C2" s="63"/>
      <c r="D2" s="63"/>
      <c r="E2" s="63"/>
      <c r="F2" s="63"/>
      <c r="G2" s="63"/>
      <c r="H2" s="63"/>
      <c r="I2" s="64"/>
      <c r="L2" s="62"/>
      <c r="M2" s="63"/>
      <c r="N2" s="63"/>
      <c r="O2" s="63"/>
      <c r="P2" s="63"/>
      <c r="Q2" s="63"/>
      <c r="R2" s="63"/>
      <c r="S2" s="63"/>
      <c r="T2" s="64"/>
    </row>
    <row r="3" spans="1:20" ht="12.95" customHeight="1">
      <c r="A3" s="12" t="s">
        <v>56</v>
      </c>
      <c r="B3" s="72" t="s">
        <v>12</v>
      </c>
      <c r="C3" s="72"/>
      <c r="D3" s="72" t="s">
        <v>13</v>
      </c>
      <c r="E3" s="72"/>
      <c r="F3" s="72" t="s">
        <v>57</v>
      </c>
      <c r="G3" s="72"/>
      <c r="H3" s="72" t="s">
        <v>58</v>
      </c>
      <c r="I3" s="72"/>
      <c r="L3" s="6" t="s">
        <v>56</v>
      </c>
      <c r="M3" s="51" t="s">
        <v>12</v>
      </c>
      <c r="N3" s="51"/>
      <c r="O3" s="51" t="s">
        <v>13</v>
      </c>
      <c r="P3" s="51"/>
      <c r="Q3" s="51" t="s">
        <v>57</v>
      </c>
      <c r="R3" s="51"/>
      <c r="S3" s="51" t="s">
        <v>58</v>
      </c>
      <c r="T3" s="51"/>
    </row>
    <row r="4" spans="1:20" ht="12.95" customHeight="1">
      <c r="A4" s="7">
        <v>110</v>
      </c>
      <c r="B4" s="51">
        <v>4</v>
      </c>
      <c r="C4" s="51"/>
      <c r="D4" s="51">
        <v>6</v>
      </c>
      <c r="E4" s="51"/>
      <c r="F4" s="51">
        <v>2</v>
      </c>
      <c r="G4" s="51"/>
      <c r="H4" s="51">
        <v>5</v>
      </c>
      <c r="I4" s="51"/>
      <c r="L4" s="7">
        <v>108</v>
      </c>
      <c r="M4" s="51">
        <v>60</v>
      </c>
      <c r="N4" s="51"/>
      <c r="O4" s="51">
        <v>20</v>
      </c>
      <c r="P4" s="51"/>
      <c r="Q4" s="51">
        <v>70</v>
      </c>
      <c r="R4" s="51"/>
      <c r="S4" s="51">
        <v>80</v>
      </c>
      <c r="T4" s="51"/>
    </row>
    <row r="5" spans="1:20" ht="12.95" customHeight="1">
      <c r="A5" s="7">
        <v>135</v>
      </c>
      <c r="B5" s="51">
        <v>12</v>
      </c>
      <c r="C5" s="51"/>
      <c r="D5" s="51">
        <v>13</v>
      </c>
      <c r="E5" s="51"/>
      <c r="F5" s="51">
        <v>13</v>
      </c>
      <c r="G5" s="51"/>
      <c r="H5" s="51">
        <v>3</v>
      </c>
      <c r="I5" s="51"/>
      <c r="L5" s="7">
        <v>180</v>
      </c>
      <c r="M5" s="51">
        <v>90</v>
      </c>
      <c r="N5" s="51"/>
      <c r="O5" s="51">
        <v>70</v>
      </c>
      <c r="P5" s="51"/>
      <c r="Q5" s="51">
        <v>20</v>
      </c>
      <c r="R5" s="51"/>
      <c r="S5" s="51">
        <v>10</v>
      </c>
      <c r="T5" s="51"/>
    </row>
    <row r="6" spans="1:20" ht="12.95" customHeight="1">
      <c r="A6" s="7">
        <v>122</v>
      </c>
      <c r="B6" s="51">
        <v>2</v>
      </c>
      <c r="C6" s="51"/>
      <c r="D6" s="51">
        <v>35</v>
      </c>
      <c r="E6" s="51"/>
      <c r="F6" s="51">
        <v>1</v>
      </c>
      <c r="G6" s="51"/>
      <c r="H6" s="51">
        <v>6</v>
      </c>
      <c r="I6" s="51"/>
      <c r="L6" s="7">
        <v>127</v>
      </c>
      <c r="M6" s="51">
        <v>30</v>
      </c>
      <c r="N6" s="51"/>
      <c r="O6" s="51">
        <v>10</v>
      </c>
      <c r="P6" s="51"/>
      <c r="Q6" s="51">
        <v>20</v>
      </c>
      <c r="R6" s="51"/>
      <c r="S6" s="51">
        <v>20</v>
      </c>
      <c r="T6" s="51"/>
    </row>
    <row r="7" spans="1:20" ht="12.95" customHeight="1">
      <c r="A7" s="7">
        <v>143</v>
      </c>
      <c r="B7" s="51">
        <v>3</v>
      </c>
      <c r="C7" s="51"/>
      <c r="D7" s="51">
        <v>4</v>
      </c>
      <c r="E7" s="51"/>
      <c r="F7" s="51">
        <v>4</v>
      </c>
      <c r="G7" s="51"/>
      <c r="H7" s="51">
        <v>0</v>
      </c>
      <c r="I7" s="51"/>
      <c r="L7" s="7">
        <v>100</v>
      </c>
      <c r="M7" s="51">
        <v>300</v>
      </c>
      <c r="N7" s="51"/>
      <c r="O7" s="51">
        <v>0</v>
      </c>
      <c r="P7" s="51"/>
      <c r="Q7" s="51">
        <v>0</v>
      </c>
      <c r="R7" s="51"/>
      <c r="S7" s="51">
        <v>0</v>
      </c>
      <c r="T7" s="51"/>
    </row>
    <row r="8" spans="1:20" ht="12.95" customHeight="1">
      <c r="A8" s="7">
        <v>165</v>
      </c>
      <c r="B8" s="51">
        <v>18</v>
      </c>
      <c r="C8" s="51"/>
      <c r="D8" s="51">
        <v>6</v>
      </c>
      <c r="E8" s="51"/>
      <c r="F8" s="51">
        <v>22</v>
      </c>
      <c r="G8" s="51"/>
      <c r="H8" s="51">
        <v>57</v>
      </c>
      <c r="I8" s="51"/>
      <c r="L8" s="7">
        <v>122</v>
      </c>
      <c r="M8" s="51">
        <v>0</v>
      </c>
      <c r="N8" s="51"/>
      <c r="O8" s="51">
        <v>0</v>
      </c>
      <c r="P8" s="51"/>
      <c r="Q8" s="51">
        <v>10</v>
      </c>
      <c r="R8" s="51"/>
      <c r="S8" s="51">
        <v>0</v>
      </c>
      <c r="T8" s="51"/>
    </row>
    <row r="9" spans="1:20" ht="12.95" customHeight="1">
      <c r="A9" s="7">
        <v>180</v>
      </c>
      <c r="B9" s="51">
        <v>17</v>
      </c>
      <c r="C9" s="51"/>
      <c r="D9" s="51">
        <v>15</v>
      </c>
      <c r="E9" s="51"/>
      <c r="F9" s="51">
        <v>6</v>
      </c>
      <c r="G9" s="51"/>
      <c r="H9" s="51">
        <v>38</v>
      </c>
      <c r="I9" s="51"/>
      <c r="L9" s="7">
        <v>147</v>
      </c>
      <c r="M9" s="51">
        <v>0</v>
      </c>
      <c r="N9" s="51"/>
      <c r="O9" s="51">
        <v>0</v>
      </c>
      <c r="P9" s="51"/>
      <c r="Q9" s="51">
        <v>20</v>
      </c>
      <c r="R9" s="51"/>
      <c r="S9" s="51">
        <v>0</v>
      </c>
      <c r="T9" s="51"/>
    </row>
    <row r="10" spans="1:20" ht="12.95" customHeight="1">
      <c r="A10" s="7">
        <v>155</v>
      </c>
      <c r="B10" s="51">
        <v>11</v>
      </c>
      <c r="C10" s="51"/>
      <c r="D10" s="51">
        <v>11</v>
      </c>
      <c r="E10" s="51"/>
      <c r="F10" s="51">
        <v>11</v>
      </c>
      <c r="G10" s="51"/>
      <c r="H10" s="51">
        <v>10</v>
      </c>
      <c r="I10" s="51"/>
      <c r="L10" s="7">
        <v>195</v>
      </c>
      <c r="M10" s="51">
        <v>0</v>
      </c>
      <c r="N10" s="51"/>
      <c r="O10" s="51">
        <v>0</v>
      </c>
      <c r="P10" s="51"/>
      <c r="Q10" s="51">
        <v>20</v>
      </c>
      <c r="R10" s="51"/>
      <c r="S10" s="51">
        <v>0</v>
      </c>
      <c r="T10" s="51"/>
    </row>
    <row r="11" spans="1:20" ht="12.95" customHeight="1">
      <c r="A11" s="7">
        <v>170</v>
      </c>
      <c r="B11" s="51">
        <v>28</v>
      </c>
      <c r="C11" s="51"/>
      <c r="D11" s="51">
        <v>22</v>
      </c>
      <c r="E11" s="51"/>
      <c r="F11" s="51">
        <v>12</v>
      </c>
      <c r="G11" s="51"/>
      <c r="H11" s="51">
        <v>20</v>
      </c>
      <c r="I11" s="51"/>
      <c r="L11" s="7">
        <v>165</v>
      </c>
      <c r="M11" s="51">
        <v>0</v>
      </c>
      <c r="N11" s="51"/>
      <c r="O11" s="51">
        <v>120</v>
      </c>
      <c r="P11" s="51"/>
      <c r="Q11" s="51">
        <v>20</v>
      </c>
      <c r="R11" s="51"/>
      <c r="S11" s="51">
        <v>0</v>
      </c>
      <c r="T11" s="51"/>
    </row>
    <row r="12" spans="1:20" ht="12.95" customHeight="1">
      <c r="A12" s="7">
        <v>114</v>
      </c>
      <c r="B12" s="51">
        <v>11</v>
      </c>
      <c r="C12" s="51"/>
      <c r="D12" s="51">
        <v>10</v>
      </c>
      <c r="E12" s="51"/>
      <c r="F12" s="51">
        <v>11</v>
      </c>
      <c r="G12" s="51"/>
      <c r="H12" s="51">
        <v>12</v>
      </c>
      <c r="I12" s="51"/>
      <c r="L12" s="7">
        <v>176</v>
      </c>
      <c r="M12" s="51">
        <v>0</v>
      </c>
      <c r="N12" s="51"/>
      <c r="O12" s="51">
        <v>0</v>
      </c>
      <c r="P12" s="51"/>
      <c r="Q12" s="51">
        <v>10</v>
      </c>
      <c r="R12" s="51"/>
      <c r="S12" s="51">
        <v>0</v>
      </c>
      <c r="T12" s="51"/>
    </row>
    <row r="13" spans="1:20" ht="12.95" customHeight="1">
      <c r="A13" s="7">
        <v>146</v>
      </c>
      <c r="B13" s="51">
        <v>12</v>
      </c>
      <c r="C13" s="51"/>
      <c r="D13" s="51">
        <v>8</v>
      </c>
      <c r="E13" s="51"/>
      <c r="F13" s="51">
        <v>18</v>
      </c>
      <c r="G13" s="51"/>
      <c r="H13" s="51">
        <v>1</v>
      </c>
      <c r="I13" s="51"/>
      <c r="L13" s="7">
        <v>110</v>
      </c>
      <c r="M13" s="51">
        <v>0</v>
      </c>
      <c r="N13" s="51"/>
      <c r="O13" s="51">
        <v>0</v>
      </c>
      <c r="P13" s="51"/>
      <c r="Q13" s="51">
        <v>0</v>
      </c>
      <c r="R13" s="51"/>
      <c r="S13" s="51">
        <v>10</v>
      </c>
      <c r="T13" s="51"/>
    </row>
    <row r="14" spans="1:20" ht="12.95" customHeight="1">
      <c r="A14" s="7">
        <v>152</v>
      </c>
      <c r="B14" s="51">
        <v>103</v>
      </c>
      <c r="C14" s="51"/>
      <c r="D14" s="51">
        <v>1</v>
      </c>
      <c r="E14" s="51"/>
      <c r="F14" s="51">
        <v>1</v>
      </c>
      <c r="G14" s="51"/>
      <c r="H14" s="51">
        <v>1</v>
      </c>
      <c r="I14" s="51"/>
      <c r="L14" s="7">
        <v>174</v>
      </c>
      <c r="M14" s="51">
        <v>10</v>
      </c>
      <c r="N14" s="51"/>
      <c r="O14" s="51">
        <v>0</v>
      </c>
      <c r="P14" s="51"/>
      <c r="Q14" s="51">
        <v>0</v>
      </c>
      <c r="R14" s="51"/>
      <c r="S14" s="51">
        <v>0</v>
      </c>
      <c r="T14" s="51"/>
    </row>
    <row r="15" spans="1:20" ht="12.95" customHeight="1">
      <c r="A15" s="7">
        <v>173</v>
      </c>
      <c r="B15" s="51">
        <v>34</v>
      </c>
      <c r="C15" s="51"/>
      <c r="D15" s="51">
        <v>1</v>
      </c>
      <c r="E15" s="51"/>
      <c r="F15" s="51">
        <v>23</v>
      </c>
      <c r="G15" s="51"/>
      <c r="H15" s="51">
        <v>13</v>
      </c>
      <c r="I15" s="51"/>
      <c r="L15" s="7">
        <v>150</v>
      </c>
      <c r="M15" s="51">
        <v>10</v>
      </c>
      <c r="N15" s="51"/>
      <c r="O15" s="51">
        <v>0</v>
      </c>
      <c r="P15" s="51"/>
      <c r="Q15" s="51">
        <v>0</v>
      </c>
      <c r="R15" s="51"/>
      <c r="S15" s="51">
        <v>0</v>
      </c>
      <c r="T15" s="51"/>
    </row>
    <row r="16" spans="1:20" ht="12.95" customHeight="1">
      <c r="A16" s="7">
        <v>174</v>
      </c>
      <c r="B16" s="51">
        <v>0</v>
      </c>
      <c r="C16" s="51"/>
      <c r="D16" s="51">
        <v>4</v>
      </c>
      <c r="E16" s="51"/>
      <c r="F16" s="51">
        <v>4</v>
      </c>
      <c r="G16" s="51"/>
      <c r="H16" s="51">
        <v>0</v>
      </c>
      <c r="I16" s="51"/>
      <c r="M16">
        <f>SUM(M4:N15)</f>
        <v>500</v>
      </c>
      <c r="N16" s="9">
        <v>150</v>
      </c>
      <c r="O16">
        <f>SUM(O4:P15)</f>
        <v>220</v>
      </c>
      <c r="P16" s="9">
        <f>N16</f>
        <v>150</v>
      </c>
      <c r="Q16">
        <f>SUM(Q4:R15)</f>
        <v>190</v>
      </c>
      <c r="R16" s="9">
        <f>N16</f>
        <v>150</v>
      </c>
      <c r="S16">
        <f>SUM(S4:T15)</f>
        <v>120</v>
      </c>
      <c r="T16" s="9">
        <v>150</v>
      </c>
    </row>
    <row r="17" spans="1:20" ht="12.95" customHeight="1">
      <c r="A17" s="7">
        <v>176</v>
      </c>
      <c r="B17" s="51">
        <v>15</v>
      </c>
      <c r="C17" s="51"/>
      <c r="D17" s="51">
        <v>12</v>
      </c>
      <c r="E17" s="51"/>
      <c r="F17" s="51">
        <v>8</v>
      </c>
      <c r="G17" s="51"/>
      <c r="H17" s="51">
        <v>13</v>
      </c>
      <c r="I17" s="51"/>
      <c r="N17" s="9">
        <f>M16*N16</f>
        <v>75000</v>
      </c>
      <c r="P17" s="9">
        <f>O16*P16</f>
        <v>33000</v>
      </c>
      <c r="R17" s="9">
        <f>Q16*R16</f>
        <v>28500</v>
      </c>
      <c r="T17" s="9">
        <f>S16*T16</f>
        <v>18000</v>
      </c>
    </row>
    <row r="18" spans="1:20" ht="12.95" customHeight="1">
      <c r="A18" s="7">
        <v>177</v>
      </c>
      <c r="B18" s="51">
        <v>2</v>
      </c>
      <c r="C18" s="51"/>
      <c r="D18" s="51">
        <v>1</v>
      </c>
      <c r="E18" s="51"/>
      <c r="F18" s="51">
        <v>0</v>
      </c>
      <c r="G18" s="51"/>
      <c r="H18" s="51">
        <v>9</v>
      </c>
      <c r="I18" s="51"/>
    </row>
    <row r="19" spans="1:20" ht="12.95" customHeight="1">
      <c r="A19" s="7">
        <v>179</v>
      </c>
      <c r="B19" s="51">
        <v>4</v>
      </c>
      <c r="C19" s="51"/>
      <c r="D19" s="51">
        <v>4</v>
      </c>
      <c r="E19" s="51"/>
      <c r="F19" s="51">
        <v>3</v>
      </c>
      <c r="G19" s="51"/>
      <c r="H19" s="51">
        <v>1</v>
      </c>
      <c r="I19" s="51"/>
      <c r="S19" t="s">
        <v>143</v>
      </c>
      <c r="T19" s="19">
        <f>N17+P17+R17+T17</f>
        <v>154500</v>
      </c>
    </row>
    <row r="20" spans="1:20" ht="12.95" customHeight="1">
      <c r="A20" s="7">
        <v>191</v>
      </c>
      <c r="B20" s="51">
        <v>6</v>
      </c>
      <c r="C20" s="51"/>
      <c r="D20" s="51">
        <v>0</v>
      </c>
      <c r="E20" s="51"/>
      <c r="F20" s="51">
        <v>3</v>
      </c>
      <c r="G20" s="51"/>
      <c r="H20" s="51">
        <v>2</v>
      </c>
      <c r="I20" s="51"/>
    </row>
    <row r="21" spans="1:20" ht="12.95" customHeight="1">
      <c r="A21" s="7">
        <v>192</v>
      </c>
      <c r="B21" s="51">
        <v>1</v>
      </c>
      <c r="C21" s="51"/>
      <c r="D21" s="51">
        <v>2</v>
      </c>
      <c r="E21" s="51"/>
      <c r="F21" s="51">
        <v>0</v>
      </c>
      <c r="G21" s="51"/>
      <c r="H21" s="51">
        <v>1</v>
      </c>
      <c r="I21" s="51"/>
      <c r="K21" s="32" t="s">
        <v>253</v>
      </c>
    </row>
    <row r="22" spans="1:20" ht="12.95" customHeight="1">
      <c r="A22" s="7">
        <v>157</v>
      </c>
      <c r="B22" s="51">
        <v>4</v>
      </c>
      <c r="C22" s="51"/>
      <c r="D22" s="51">
        <v>3</v>
      </c>
      <c r="E22" s="51"/>
      <c r="F22" s="51">
        <v>0</v>
      </c>
      <c r="G22" s="51"/>
      <c r="H22" s="51">
        <v>0</v>
      </c>
      <c r="I22" s="51"/>
    </row>
    <row r="23" spans="1:20" ht="12.95" customHeight="1">
      <c r="A23" s="7">
        <v>127</v>
      </c>
      <c r="B23" s="51">
        <v>1</v>
      </c>
      <c r="C23" s="51"/>
      <c r="D23" s="51">
        <v>0</v>
      </c>
      <c r="E23" s="51"/>
      <c r="F23" s="51">
        <v>0</v>
      </c>
      <c r="G23" s="51"/>
      <c r="H23" s="51">
        <v>2</v>
      </c>
      <c r="I23" s="51"/>
    </row>
    <row r="24" spans="1:20" ht="12.95" customHeight="1">
      <c r="A24" s="7">
        <v>150</v>
      </c>
      <c r="B24" s="51">
        <v>2</v>
      </c>
      <c r="C24" s="51"/>
      <c r="D24" s="51">
        <v>3</v>
      </c>
      <c r="E24" s="51"/>
      <c r="F24" s="51">
        <v>3</v>
      </c>
      <c r="G24" s="51"/>
      <c r="H24" s="51">
        <v>0</v>
      </c>
      <c r="I24" s="51"/>
    </row>
    <row r="25" spans="1:20" ht="12.95" customHeight="1">
      <c r="A25" s="7">
        <v>108</v>
      </c>
      <c r="B25" s="51">
        <v>0</v>
      </c>
      <c r="C25" s="51"/>
      <c r="D25" s="51">
        <v>1</v>
      </c>
      <c r="E25" s="51"/>
      <c r="F25" s="51">
        <v>0</v>
      </c>
      <c r="G25" s="51"/>
      <c r="H25" s="51">
        <v>152</v>
      </c>
      <c r="I25" s="51"/>
    </row>
    <row r="26" spans="1:20" ht="12.95" customHeight="1">
      <c r="A26" s="7">
        <v>125</v>
      </c>
      <c r="B26" s="51">
        <v>2</v>
      </c>
      <c r="C26" s="51"/>
      <c r="D26" s="51">
        <v>1</v>
      </c>
      <c r="E26" s="51"/>
      <c r="F26" s="51">
        <v>15</v>
      </c>
      <c r="G26" s="51"/>
      <c r="H26" s="51">
        <v>12</v>
      </c>
      <c r="I26" s="51"/>
    </row>
    <row r="27" spans="1:20" ht="12.95" customHeight="1">
      <c r="A27" s="7">
        <v>124</v>
      </c>
      <c r="B27" s="51">
        <v>8</v>
      </c>
      <c r="C27" s="51"/>
      <c r="D27" s="51">
        <v>1</v>
      </c>
      <c r="E27" s="51"/>
      <c r="F27" s="51">
        <v>1</v>
      </c>
      <c r="G27" s="51"/>
      <c r="H27" s="51">
        <v>0</v>
      </c>
      <c r="I27" s="51"/>
    </row>
    <row r="28" spans="1:20" ht="12.95" customHeight="1">
      <c r="A28" s="7">
        <v>197</v>
      </c>
      <c r="B28" s="51">
        <v>11</v>
      </c>
      <c r="C28" s="51"/>
      <c r="D28" s="51">
        <v>28</v>
      </c>
      <c r="E28" s="51"/>
      <c r="F28" s="51">
        <v>5</v>
      </c>
      <c r="G28" s="51"/>
      <c r="H28" s="51">
        <v>23</v>
      </c>
      <c r="I28" s="51"/>
    </row>
    <row r="29" spans="1:20" ht="12.95" customHeight="1">
      <c r="A29" s="7">
        <v>130</v>
      </c>
      <c r="B29" s="51">
        <v>5</v>
      </c>
      <c r="C29" s="51"/>
      <c r="D29" s="51">
        <v>5</v>
      </c>
      <c r="E29" s="51"/>
      <c r="F29" s="51">
        <v>10</v>
      </c>
      <c r="G29" s="51"/>
      <c r="H29" s="51">
        <v>1</v>
      </c>
      <c r="I29" s="51"/>
      <c r="L29" t="s">
        <v>136</v>
      </c>
      <c r="M29" s="163">
        <f>G36+I35+T19</f>
        <v>190560</v>
      </c>
      <c r="N29" s="161"/>
    </row>
    <row r="30" spans="1:20" ht="12.95" customHeight="1">
      <c r="A30" s="7">
        <v>148</v>
      </c>
      <c r="B30" s="51">
        <v>23</v>
      </c>
      <c r="C30" s="51"/>
      <c r="D30" s="51">
        <v>15</v>
      </c>
      <c r="E30" s="51"/>
      <c r="F30" s="51">
        <v>13</v>
      </c>
      <c r="G30" s="51"/>
      <c r="H30" s="51">
        <v>11</v>
      </c>
      <c r="I30" s="51"/>
    </row>
    <row r="31" spans="1:20" ht="12.95" customHeight="1">
      <c r="A31" s="7">
        <v>195</v>
      </c>
      <c r="B31" s="51">
        <v>11</v>
      </c>
      <c r="C31" s="51"/>
      <c r="D31" s="51">
        <v>1</v>
      </c>
      <c r="E31" s="51"/>
      <c r="F31" s="51">
        <v>12</v>
      </c>
      <c r="G31" s="51"/>
      <c r="H31" s="51">
        <v>7</v>
      </c>
      <c r="I31" s="51"/>
    </row>
    <row r="32" spans="1:20" ht="12.95" customHeight="1">
      <c r="A32" s="7">
        <v>159</v>
      </c>
      <c r="B32" s="51">
        <v>0</v>
      </c>
      <c r="C32" s="51"/>
      <c r="D32" s="51">
        <v>0</v>
      </c>
      <c r="E32" s="51"/>
      <c r="F32" s="51">
        <v>3</v>
      </c>
      <c r="G32" s="51"/>
      <c r="H32" s="51">
        <v>5</v>
      </c>
      <c r="I32" s="51"/>
    </row>
    <row r="33" spans="1:9" ht="12.95" customHeight="1">
      <c r="A33" s="1">
        <v>112</v>
      </c>
      <c r="B33" s="73">
        <v>10</v>
      </c>
      <c r="C33" s="73"/>
      <c r="D33" s="73">
        <v>10</v>
      </c>
      <c r="E33" s="73"/>
      <c r="F33" s="73">
        <v>0</v>
      </c>
      <c r="G33" s="73"/>
      <c r="H33" s="73">
        <v>10</v>
      </c>
      <c r="I33" s="73"/>
    </row>
    <row r="34" spans="1:9">
      <c r="B34">
        <f>SUM(B4:C33)</f>
        <v>360</v>
      </c>
      <c r="D34">
        <f>SUM(D4:E33)</f>
        <v>223</v>
      </c>
      <c r="F34">
        <f>SUM(F4:G33)</f>
        <v>204</v>
      </c>
      <c r="H34">
        <f>SUM(H4:I33)</f>
        <v>415</v>
      </c>
      <c r="I34" s="9">
        <v>30</v>
      </c>
    </row>
    <row r="35" spans="1:9">
      <c r="F35">
        <f>B34+D34+F34</f>
        <v>787</v>
      </c>
      <c r="G35" s="9">
        <v>30</v>
      </c>
      <c r="I35" s="9">
        <f>H34*I34</f>
        <v>12450</v>
      </c>
    </row>
    <row r="36" spans="1:9">
      <c r="F36" s="161"/>
      <c r="G36" s="161">
        <f>F35*G35</f>
        <v>23610</v>
      </c>
    </row>
  </sheetData>
  <mergeCells count="178">
    <mergeCell ref="M4:N4"/>
    <mergeCell ref="O4:P4"/>
    <mergeCell ref="Q4:R4"/>
    <mergeCell ref="S4:T4"/>
    <mergeCell ref="L1:T2"/>
    <mergeCell ref="M3:N3"/>
    <mergeCell ref="O3:P3"/>
    <mergeCell ref="Q3:R3"/>
    <mergeCell ref="S3:T3"/>
    <mergeCell ref="M7:N7"/>
    <mergeCell ref="O7:P7"/>
    <mergeCell ref="Q7:R7"/>
    <mergeCell ref="S7:T7"/>
    <mergeCell ref="M8:N8"/>
    <mergeCell ref="O8:P8"/>
    <mergeCell ref="Q8:R8"/>
    <mergeCell ref="S8:T8"/>
    <mergeCell ref="M5:N5"/>
    <mergeCell ref="O5:P5"/>
    <mergeCell ref="Q5:R5"/>
    <mergeCell ref="S5:T5"/>
    <mergeCell ref="M6:N6"/>
    <mergeCell ref="O6:P6"/>
    <mergeCell ref="Q6:R6"/>
    <mergeCell ref="S6:T6"/>
    <mergeCell ref="M11:N11"/>
    <mergeCell ref="O11:P11"/>
    <mergeCell ref="Q11:R11"/>
    <mergeCell ref="S11:T11"/>
    <mergeCell ref="M12:N12"/>
    <mergeCell ref="O12:P12"/>
    <mergeCell ref="Q12:R12"/>
    <mergeCell ref="S12:T12"/>
    <mergeCell ref="M9:N9"/>
    <mergeCell ref="O9:P9"/>
    <mergeCell ref="Q9:R9"/>
    <mergeCell ref="S9:T9"/>
    <mergeCell ref="M10:N10"/>
    <mergeCell ref="O10:P10"/>
    <mergeCell ref="Q10:R10"/>
    <mergeCell ref="S10:T10"/>
    <mergeCell ref="M15:N15"/>
    <mergeCell ref="O15:P15"/>
    <mergeCell ref="Q15:R15"/>
    <mergeCell ref="S15:T15"/>
    <mergeCell ref="M13:N13"/>
    <mergeCell ref="O13:P13"/>
    <mergeCell ref="Q13:R13"/>
    <mergeCell ref="S13:T13"/>
    <mergeCell ref="M14:N14"/>
    <mergeCell ref="O14:P14"/>
    <mergeCell ref="Q14:R14"/>
    <mergeCell ref="S14:T14"/>
    <mergeCell ref="B33:C33"/>
    <mergeCell ref="D33:E33"/>
    <mergeCell ref="F33:G33"/>
    <mergeCell ref="H33:I33"/>
    <mergeCell ref="B31:C31"/>
    <mergeCell ref="D31:E31"/>
    <mergeCell ref="F31:G31"/>
    <mergeCell ref="H31:I31"/>
    <mergeCell ref="B32:C32"/>
    <mergeCell ref="D32:E32"/>
    <mergeCell ref="F32:G32"/>
    <mergeCell ref="H32:I32"/>
    <mergeCell ref="B29:C29"/>
    <mergeCell ref="D29:E29"/>
    <mergeCell ref="F29:G29"/>
    <mergeCell ref="H29:I29"/>
    <mergeCell ref="B30:C30"/>
    <mergeCell ref="D30:E30"/>
    <mergeCell ref="F30:G30"/>
    <mergeCell ref="H30:I30"/>
    <mergeCell ref="B27:C27"/>
    <mergeCell ref="D27:E27"/>
    <mergeCell ref="F27:G27"/>
    <mergeCell ref="H27:I27"/>
    <mergeCell ref="B28:C28"/>
    <mergeCell ref="D28:E28"/>
    <mergeCell ref="F28:G28"/>
    <mergeCell ref="H28:I28"/>
    <mergeCell ref="B25:C25"/>
    <mergeCell ref="D25:E25"/>
    <mergeCell ref="F25:G25"/>
    <mergeCell ref="H25:I25"/>
    <mergeCell ref="B26:C26"/>
    <mergeCell ref="D26:E26"/>
    <mergeCell ref="F26:G26"/>
    <mergeCell ref="H26:I26"/>
    <mergeCell ref="B23:C23"/>
    <mergeCell ref="D23:E23"/>
    <mergeCell ref="F23:G23"/>
    <mergeCell ref="H23:I23"/>
    <mergeCell ref="B24:C24"/>
    <mergeCell ref="D24:E24"/>
    <mergeCell ref="F24:G24"/>
    <mergeCell ref="H24:I24"/>
    <mergeCell ref="B21:C21"/>
    <mergeCell ref="D21:E21"/>
    <mergeCell ref="F21:G21"/>
    <mergeCell ref="H21:I21"/>
    <mergeCell ref="B22:C22"/>
    <mergeCell ref="D22:E22"/>
    <mergeCell ref="F22:G22"/>
    <mergeCell ref="H22:I22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1:C11"/>
    <mergeCell ref="D11:E11"/>
    <mergeCell ref="F11:G11"/>
    <mergeCell ref="H11:I11"/>
    <mergeCell ref="B12:C12"/>
    <mergeCell ref="D12:E12"/>
    <mergeCell ref="F12:G12"/>
    <mergeCell ref="H12:I12"/>
    <mergeCell ref="B9:C9"/>
    <mergeCell ref="D9:E9"/>
    <mergeCell ref="F9:G9"/>
    <mergeCell ref="H9:I9"/>
    <mergeCell ref="B10:C10"/>
    <mergeCell ref="D10:E10"/>
    <mergeCell ref="F10:G10"/>
    <mergeCell ref="H10:I10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A1:I2"/>
    <mergeCell ref="B3:C3"/>
    <mergeCell ref="D3:E3"/>
    <mergeCell ref="F3:G3"/>
    <mergeCell ref="H3:I3"/>
    <mergeCell ref="B4:C4"/>
    <mergeCell ref="D4:E4"/>
    <mergeCell ref="F4:G4"/>
    <mergeCell ref="H4:I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K24"/>
  <sheetViews>
    <sheetView topLeftCell="D1" workbookViewId="0">
      <selection activeCell="K12" sqref="K12"/>
    </sheetView>
  </sheetViews>
  <sheetFormatPr defaultRowHeight="15"/>
  <cols>
    <col min="1" max="1" width="12.140625" customWidth="1"/>
    <col min="2" max="2" width="15.5703125" customWidth="1"/>
    <col min="3" max="3" width="17.85546875" customWidth="1"/>
    <col min="4" max="4" width="16.5703125" customWidth="1"/>
    <col min="5" max="5" width="15.5703125" customWidth="1"/>
    <col min="6" max="6" width="14.42578125" customWidth="1"/>
    <col min="7" max="7" width="13.28515625" customWidth="1"/>
    <col min="8" max="8" width="11.7109375" customWidth="1"/>
    <col min="9" max="9" width="9.140625" style="9"/>
    <col min="10" max="10" width="11.5703125" bestFit="1" customWidth="1"/>
  </cols>
  <sheetData>
    <row r="1" spans="1:11" ht="23.25" customHeight="1">
      <c r="A1" s="77" t="s">
        <v>0</v>
      </c>
      <c r="B1" s="77"/>
      <c r="C1" s="77"/>
      <c r="D1" s="77"/>
      <c r="E1" s="77"/>
      <c r="F1" s="77"/>
      <c r="G1" s="77"/>
    </row>
    <row r="2" spans="1:11" ht="17.25" customHeight="1">
      <c r="A2" s="78" t="s">
        <v>1</v>
      </c>
      <c r="B2" s="78"/>
      <c r="C2" s="78"/>
      <c r="D2" s="78"/>
      <c r="E2" s="79" t="s">
        <v>141</v>
      </c>
      <c r="F2" s="79"/>
      <c r="G2" s="79"/>
      <c r="H2" t="s">
        <v>142</v>
      </c>
      <c r="K2" s="32" t="s">
        <v>263</v>
      </c>
    </row>
    <row r="3" spans="1:11">
      <c r="A3" s="73" t="s">
        <v>2</v>
      </c>
      <c r="B3" s="73"/>
      <c r="C3" s="73"/>
      <c r="D3" s="73"/>
      <c r="E3" s="73">
        <v>20</v>
      </c>
      <c r="F3" s="73"/>
      <c r="G3" s="73"/>
    </row>
    <row r="4" spans="1:11">
      <c r="A4" s="73" t="s">
        <v>3</v>
      </c>
      <c r="B4" s="73"/>
      <c r="C4" s="73"/>
      <c r="D4" s="73"/>
      <c r="E4" s="73">
        <v>20</v>
      </c>
      <c r="F4" s="73"/>
      <c r="G4" s="73"/>
    </row>
    <row r="5" spans="1:11">
      <c r="A5" s="73" t="s">
        <v>4</v>
      </c>
      <c r="B5" s="73"/>
      <c r="C5" s="73"/>
      <c r="D5" s="73"/>
      <c r="E5" s="73">
        <v>20</v>
      </c>
      <c r="F5" s="73"/>
      <c r="G5" s="73"/>
    </row>
    <row r="6" spans="1:11">
      <c r="A6" s="74" t="s">
        <v>5</v>
      </c>
      <c r="B6" s="75"/>
      <c r="C6" s="75"/>
      <c r="D6" s="76"/>
      <c r="E6" s="74">
        <v>20</v>
      </c>
      <c r="F6" s="75"/>
      <c r="G6" s="76"/>
    </row>
    <row r="7" spans="1:11">
      <c r="A7" s="74" t="s">
        <v>6</v>
      </c>
      <c r="B7" s="75"/>
      <c r="C7" s="75"/>
      <c r="D7" s="76"/>
      <c r="E7" s="74">
        <v>20</v>
      </c>
      <c r="F7" s="75"/>
      <c r="G7" s="76"/>
    </row>
    <row r="8" spans="1:11">
      <c r="A8" s="74" t="s">
        <v>7</v>
      </c>
      <c r="B8" s="75"/>
      <c r="C8" s="75"/>
      <c r="D8" s="76"/>
      <c r="E8" s="74">
        <v>49</v>
      </c>
      <c r="F8" s="75"/>
      <c r="G8" s="76"/>
    </row>
    <row r="9" spans="1:11">
      <c r="A9" s="74" t="s">
        <v>8</v>
      </c>
      <c r="B9" s="75"/>
      <c r="C9" s="75"/>
      <c r="D9" s="76"/>
      <c r="E9" s="74">
        <v>60</v>
      </c>
      <c r="F9" s="75"/>
      <c r="G9" s="76"/>
    </row>
    <row r="10" spans="1:11">
      <c r="A10" s="74" t="s">
        <v>9</v>
      </c>
      <c r="B10" s="75"/>
      <c r="C10" s="75"/>
      <c r="D10" s="76"/>
      <c r="E10" s="74">
        <v>100</v>
      </c>
      <c r="F10" s="75"/>
      <c r="G10" s="76"/>
    </row>
    <row r="11" spans="1:11">
      <c r="A11" s="73" t="s">
        <v>10</v>
      </c>
      <c r="B11" s="73"/>
      <c r="C11" s="73"/>
      <c r="D11" s="73"/>
      <c r="E11" s="73">
        <v>77</v>
      </c>
      <c r="F11" s="73"/>
      <c r="G11" s="73"/>
      <c r="I11" s="18"/>
      <c r="J11" s="18"/>
    </row>
    <row r="12" spans="1:11">
      <c r="A12" s="72" t="s">
        <v>16</v>
      </c>
      <c r="B12" s="72"/>
      <c r="C12" s="72"/>
      <c r="D12" s="72"/>
      <c r="E12" s="73">
        <v>42</v>
      </c>
      <c r="F12" s="73"/>
      <c r="G12" s="73"/>
      <c r="H12" s="14">
        <f>SUM(E3:G12)</f>
        <v>428</v>
      </c>
      <c r="I12" s="18">
        <v>150</v>
      </c>
      <c r="J12" s="18">
        <f>E12*I12+MMULT(H12,I12)</f>
        <v>70500</v>
      </c>
    </row>
    <row r="13" spans="1:11">
      <c r="A13" s="13"/>
      <c r="B13" s="13"/>
      <c r="C13" s="13"/>
      <c r="D13" s="13"/>
      <c r="E13" s="8"/>
      <c r="F13" s="8"/>
      <c r="I13" s="8" t="s">
        <v>143</v>
      </c>
      <c r="J13" s="37">
        <f>SUM(J11:J12)</f>
        <v>70500</v>
      </c>
    </row>
    <row r="14" spans="1:11">
      <c r="A14" s="13"/>
      <c r="B14" s="13"/>
      <c r="C14" s="13"/>
      <c r="D14" s="13"/>
      <c r="E14" s="8"/>
      <c r="F14" s="8"/>
      <c r="G14" s="8"/>
    </row>
    <row r="15" spans="1:11" ht="15" customHeight="1"/>
    <row r="16" spans="1:11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</sheetData>
  <mergeCells count="23">
    <mergeCell ref="E5:G5"/>
    <mergeCell ref="A4:D4"/>
    <mergeCell ref="A5:D5"/>
    <mergeCell ref="A3:D3"/>
    <mergeCell ref="A1:G1"/>
    <mergeCell ref="A2:D2"/>
    <mergeCell ref="E2:G2"/>
    <mergeCell ref="E3:G3"/>
    <mergeCell ref="E4:G4"/>
    <mergeCell ref="A6:D6"/>
    <mergeCell ref="A7:D7"/>
    <mergeCell ref="E6:G6"/>
    <mergeCell ref="E7:G7"/>
    <mergeCell ref="A8:D8"/>
    <mergeCell ref="E8:G8"/>
    <mergeCell ref="A12:D12"/>
    <mergeCell ref="E12:G12"/>
    <mergeCell ref="A9:D9"/>
    <mergeCell ref="E9:G9"/>
    <mergeCell ref="A10:D10"/>
    <mergeCell ref="E10:G10"/>
    <mergeCell ref="A11:D11"/>
    <mergeCell ref="E11:G11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P34"/>
  <sheetViews>
    <sheetView topLeftCell="F8" workbookViewId="0">
      <selection activeCell="O37" sqref="O37"/>
    </sheetView>
  </sheetViews>
  <sheetFormatPr defaultRowHeight="15"/>
  <cols>
    <col min="12" max="12" width="11.28515625" customWidth="1"/>
  </cols>
  <sheetData>
    <row r="1" spans="1:14">
      <c r="A1" s="44" t="s">
        <v>209</v>
      </c>
      <c r="B1" s="45"/>
      <c r="C1" s="45"/>
      <c r="D1" s="45"/>
      <c r="E1" s="45"/>
      <c r="F1" s="45"/>
      <c r="G1" s="45"/>
      <c r="H1" s="45"/>
      <c r="I1" s="46"/>
      <c r="K1" s="9"/>
      <c r="L1" s="9"/>
    </row>
    <row r="2" spans="1:14">
      <c r="A2" s="47"/>
      <c r="B2" s="48"/>
      <c r="C2" s="48"/>
      <c r="D2" s="48"/>
      <c r="E2" s="48"/>
      <c r="F2" s="48"/>
      <c r="G2" s="48"/>
      <c r="H2" s="48"/>
      <c r="I2" s="49"/>
      <c r="K2" s="9"/>
      <c r="L2" s="9"/>
    </row>
    <row r="3" spans="1:14" ht="15.75">
      <c r="A3" s="50" t="s">
        <v>18</v>
      </c>
      <c r="B3" s="50"/>
      <c r="C3" s="50"/>
      <c r="D3" s="50" t="s">
        <v>210</v>
      </c>
      <c r="E3" s="50"/>
      <c r="F3" s="50"/>
      <c r="G3" s="50" t="s">
        <v>142</v>
      </c>
      <c r="H3" s="50"/>
      <c r="I3" s="50"/>
      <c r="K3" s="9"/>
      <c r="L3" s="9"/>
    </row>
    <row r="4" spans="1:14">
      <c r="A4" s="80" t="s">
        <v>5</v>
      </c>
      <c r="B4" s="80"/>
      <c r="C4" s="80"/>
      <c r="D4" s="81" t="s">
        <v>211</v>
      </c>
      <c r="E4" s="81"/>
      <c r="F4" s="81"/>
      <c r="G4" s="81">
        <v>30</v>
      </c>
      <c r="H4" s="81"/>
      <c r="I4" s="81"/>
      <c r="K4" s="9">
        <v>300</v>
      </c>
      <c r="L4" s="19">
        <f t="shared" ref="L4:L19" si="0">G4*K4</f>
        <v>9000</v>
      </c>
      <c r="N4" s="32" t="s">
        <v>263</v>
      </c>
    </row>
    <row r="5" spans="1:14">
      <c r="A5" s="82" t="s">
        <v>212</v>
      </c>
      <c r="B5" s="83"/>
      <c r="C5" s="84"/>
      <c r="D5" s="85" t="s">
        <v>211</v>
      </c>
      <c r="E5" s="86"/>
      <c r="F5" s="87"/>
      <c r="G5" s="81">
        <v>10</v>
      </c>
      <c r="H5" s="81"/>
      <c r="I5" s="81"/>
      <c r="K5" s="9">
        <v>300</v>
      </c>
      <c r="L5" s="19">
        <f t="shared" si="0"/>
        <v>3000</v>
      </c>
      <c r="N5" s="30"/>
    </row>
    <row r="6" spans="1:14">
      <c r="A6" s="80" t="s">
        <v>213</v>
      </c>
      <c r="B6" s="80"/>
      <c r="C6" s="80"/>
      <c r="D6" s="81" t="s">
        <v>211</v>
      </c>
      <c r="E6" s="81"/>
      <c r="F6" s="81"/>
      <c r="G6" s="81">
        <v>5</v>
      </c>
      <c r="H6" s="81"/>
      <c r="I6" s="81"/>
      <c r="K6" s="9">
        <v>300</v>
      </c>
      <c r="L6" s="19">
        <f t="shared" si="0"/>
        <v>1500</v>
      </c>
    </row>
    <row r="7" spans="1:14">
      <c r="A7" s="80" t="s">
        <v>214</v>
      </c>
      <c r="B7" s="80"/>
      <c r="C7" s="80"/>
      <c r="D7" s="81" t="s">
        <v>211</v>
      </c>
      <c r="E7" s="81"/>
      <c r="F7" s="81"/>
      <c r="G7" s="81">
        <v>20</v>
      </c>
      <c r="H7" s="81"/>
      <c r="I7" s="81"/>
      <c r="K7" s="9">
        <v>300</v>
      </c>
      <c r="L7" s="19">
        <f t="shared" si="0"/>
        <v>6000</v>
      </c>
    </row>
    <row r="8" spans="1:14">
      <c r="A8" s="80" t="s">
        <v>215</v>
      </c>
      <c r="B8" s="80"/>
      <c r="C8" s="80"/>
      <c r="D8" s="81" t="s">
        <v>211</v>
      </c>
      <c r="E8" s="81"/>
      <c r="F8" s="81"/>
      <c r="G8" s="88">
        <v>30</v>
      </c>
      <c r="H8" s="88"/>
      <c r="I8" s="88"/>
      <c r="K8" s="9">
        <v>300</v>
      </c>
      <c r="L8" s="19">
        <f t="shared" si="0"/>
        <v>9000</v>
      </c>
    </row>
    <row r="9" spans="1:14">
      <c r="A9" s="80" t="s">
        <v>216</v>
      </c>
      <c r="B9" s="80"/>
      <c r="C9" s="80"/>
      <c r="D9" s="81" t="s">
        <v>211</v>
      </c>
      <c r="E9" s="81"/>
      <c r="F9" s="81"/>
      <c r="G9" s="88">
        <v>44</v>
      </c>
      <c r="H9" s="88"/>
      <c r="I9" s="88"/>
      <c r="K9" s="9">
        <v>300</v>
      </c>
      <c r="L9" s="19">
        <f t="shared" si="0"/>
        <v>13200</v>
      </c>
    </row>
    <row r="10" spans="1:14">
      <c r="A10" s="80" t="s">
        <v>107</v>
      </c>
      <c r="B10" s="80"/>
      <c r="C10" s="80"/>
      <c r="D10" s="81" t="s">
        <v>211</v>
      </c>
      <c r="E10" s="81"/>
      <c r="F10" s="81"/>
      <c r="G10" s="81">
        <v>10</v>
      </c>
      <c r="H10" s="81"/>
      <c r="I10" s="81"/>
      <c r="K10" s="9">
        <v>300</v>
      </c>
      <c r="L10" s="19">
        <f t="shared" si="0"/>
        <v>3000</v>
      </c>
    </row>
    <row r="11" spans="1:14">
      <c r="A11" s="80" t="s">
        <v>217</v>
      </c>
      <c r="B11" s="80"/>
      <c r="C11" s="80"/>
      <c r="D11" s="81" t="s">
        <v>211</v>
      </c>
      <c r="E11" s="81"/>
      <c r="F11" s="81"/>
      <c r="G11" s="81">
        <v>9</v>
      </c>
      <c r="H11" s="81"/>
      <c r="I11" s="81"/>
      <c r="K11" s="9">
        <v>300</v>
      </c>
      <c r="L11" s="19">
        <f t="shared" si="0"/>
        <v>2700</v>
      </c>
    </row>
    <row r="12" spans="1:14">
      <c r="A12" s="80" t="s">
        <v>218</v>
      </c>
      <c r="B12" s="80"/>
      <c r="C12" s="80"/>
      <c r="D12" s="81" t="s">
        <v>211</v>
      </c>
      <c r="E12" s="81"/>
      <c r="F12" s="81"/>
      <c r="G12" s="81">
        <v>9</v>
      </c>
      <c r="H12" s="81"/>
      <c r="I12" s="81"/>
      <c r="J12" s="10"/>
      <c r="K12" s="9">
        <v>300</v>
      </c>
      <c r="L12" s="19">
        <f t="shared" si="0"/>
        <v>2700</v>
      </c>
      <c r="N12" s="31"/>
    </row>
    <row r="13" spans="1:14">
      <c r="A13" s="80" t="s">
        <v>2</v>
      </c>
      <c r="B13" s="80"/>
      <c r="C13" s="80"/>
      <c r="D13" s="81" t="s">
        <v>211</v>
      </c>
      <c r="E13" s="81"/>
      <c r="F13" s="81"/>
      <c r="G13" s="81">
        <v>10</v>
      </c>
      <c r="H13" s="81"/>
      <c r="I13" s="81"/>
      <c r="K13" s="9">
        <v>300</v>
      </c>
      <c r="L13" s="19">
        <f t="shared" si="0"/>
        <v>3000</v>
      </c>
    </row>
    <row r="14" spans="1:14">
      <c r="A14" s="80" t="s">
        <v>219</v>
      </c>
      <c r="B14" s="80"/>
      <c r="C14" s="80"/>
      <c r="D14" s="81" t="s">
        <v>211</v>
      </c>
      <c r="E14" s="81"/>
      <c r="F14" s="81"/>
      <c r="G14" s="81">
        <v>5</v>
      </c>
      <c r="H14" s="81"/>
      <c r="I14" s="81"/>
      <c r="K14" s="9">
        <v>300</v>
      </c>
      <c r="L14" s="19">
        <f t="shared" si="0"/>
        <v>1500</v>
      </c>
    </row>
    <row r="15" spans="1:14">
      <c r="A15" s="80" t="s">
        <v>8</v>
      </c>
      <c r="B15" s="80"/>
      <c r="C15" s="80"/>
      <c r="D15" s="81" t="s">
        <v>211</v>
      </c>
      <c r="E15" s="81"/>
      <c r="F15" s="81"/>
      <c r="G15" s="81">
        <v>20</v>
      </c>
      <c r="H15" s="81"/>
      <c r="I15" s="81"/>
      <c r="J15" s="10"/>
      <c r="K15" s="9">
        <v>300</v>
      </c>
      <c r="L15" s="19">
        <f t="shared" si="0"/>
        <v>6000</v>
      </c>
    </row>
    <row r="16" spans="1:14">
      <c r="A16" s="80" t="s">
        <v>180</v>
      </c>
      <c r="B16" s="80"/>
      <c r="C16" s="80"/>
      <c r="D16" s="81" t="s">
        <v>211</v>
      </c>
      <c r="E16" s="81"/>
      <c r="F16" s="81"/>
      <c r="G16" s="81">
        <v>5</v>
      </c>
      <c r="H16" s="81"/>
      <c r="I16" s="81"/>
      <c r="K16" s="9">
        <v>300</v>
      </c>
      <c r="L16" s="19">
        <f t="shared" si="0"/>
        <v>1500</v>
      </c>
    </row>
    <row r="17" spans="1:16">
      <c r="A17" s="89" t="s">
        <v>220</v>
      </c>
      <c r="B17" s="89"/>
      <c r="C17" s="89"/>
      <c r="D17" s="81" t="s">
        <v>211</v>
      </c>
      <c r="E17" s="81"/>
      <c r="F17" s="81"/>
      <c r="G17" s="81">
        <v>5</v>
      </c>
      <c r="H17" s="81"/>
      <c r="I17" s="81"/>
      <c r="J17" s="10"/>
      <c r="K17" s="9">
        <v>300</v>
      </c>
      <c r="L17" s="19">
        <f t="shared" si="0"/>
        <v>1500</v>
      </c>
      <c r="N17" s="30"/>
    </row>
    <row r="18" spans="1:16">
      <c r="A18" s="80" t="s">
        <v>7</v>
      </c>
      <c r="B18" s="80"/>
      <c r="C18" s="80"/>
      <c r="D18" s="81" t="s">
        <v>211</v>
      </c>
      <c r="E18" s="81"/>
      <c r="F18" s="81"/>
      <c r="G18" s="81">
        <v>7</v>
      </c>
      <c r="H18" s="81"/>
      <c r="I18" s="81"/>
      <c r="K18" s="9">
        <v>300</v>
      </c>
      <c r="L18" s="19">
        <f t="shared" si="0"/>
        <v>2100</v>
      </c>
    </row>
    <row r="19" spans="1:16">
      <c r="A19" s="80" t="s">
        <v>221</v>
      </c>
      <c r="B19" s="80"/>
      <c r="C19" s="80"/>
      <c r="D19" s="81" t="s">
        <v>211</v>
      </c>
      <c r="E19" s="81"/>
      <c r="F19" s="81"/>
      <c r="G19" s="81">
        <v>7</v>
      </c>
      <c r="H19" s="81"/>
      <c r="I19" s="81"/>
      <c r="K19" s="9">
        <v>300</v>
      </c>
      <c r="L19" s="19">
        <f t="shared" si="0"/>
        <v>2100</v>
      </c>
    </row>
    <row r="20" spans="1:16" ht="15.75" thickBot="1">
      <c r="A20" s="90" t="s">
        <v>222</v>
      </c>
      <c r="B20" s="91"/>
      <c r="C20" s="92"/>
      <c r="D20" s="93" t="s">
        <v>211</v>
      </c>
      <c r="E20" s="93"/>
      <c r="F20" s="93"/>
      <c r="G20" s="93">
        <v>6</v>
      </c>
      <c r="H20" s="93"/>
      <c r="I20" s="93"/>
      <c r="K20" s="9">
        <v>300</v>
      </c>
      <c r="L20" s="19">
        <f>G20*K20</f>
        <v>1800</v>
      </c>
    </row>
    <row r="21" spans="1:16">
      <c r="A21" s="94" t="s">
        <v>223</v>
      </c>
      <c r="B21" s="94"/>
      <c r="C21" s="94"/>
      <c r="D21" s="94" t="s">
        <v>211</v>
      </c>
      <c r="E21" s="94"/>
      <c r="F21" s="94"/>
      <c r="G21" s="95">
        <v>35</v>
      </c>
      <c r="H21" s="95"/>
      <c r="I21" s="95"/>
      <c r="K21" s="9">
        <v>300</v>
      </c>
      <c r="L21" s="19">
        <f t="shared" ref="L21:L31" si="1">G21*K21</f>
        <v>10500</v>
      </c>
    </row>
    <row r="22" spans="1:16" ht="15.75" thickBot="1">
      <c r="A22" s="93" t="s">
        <v>224</v>
      </c>
      <c r="B22" s="93"/>
      <c r="C22" s="93"/>
      <c r="D22" s="93" t="s">
        <v>211</v>
      </c>
      <c r="E22" s="93"/>
      <c r="F22" s="93"/>
      <c r="G22" s="93">
        <v>7</v>
      </c>
      <c r="H22" s="93"/>
      <c r="I22" s="93"/>
      <c r="K22" s="9">
        <v>300</v>
      </c>
      <c r="L22" s="19">
        <f t="shared" si="1"/>
        <v>2100</v>
      </c>
    </row>
    <row r="23" spans="1:16" ht="15.75" thickBot="1">
      <c r="A23" s="97" t="s">
        <v>226</v>
      </c>
      <c r="B23" s="97"/>
      <c r="C23" s="97"/>
      <c r="D23" s="98" t="s">
        <v>227</v>
      </c>
      <c r="E23" s="98"/>
      <c r="F23" s="98"/>
      <c r="G23" s="98">
        <v>15</v>
      </c>
      <c r="H23" s="98"/>
      <c r="I23" s="98"/>
      <c r="J23" s="10"/>
      <c r="K23" s="9">
        <v>300</v>
      </c>
      <c r="L23" s="19">
        <f t="shared" si="1"/>
        <v>4500</v>
      </c>
      <c r="N23" s="32" t="s">
        <v>225</v>
      </c>
      <c r="P23" s="31"/>
    </row>
    <row r="24" spans="1:16">
      <c r="A24" s="96" t="s">
        <v>228</v>
      </c>
      <c r="B24" s="96"/>
      <c r="C24" s="96"/>
      <c r="D24" s="94" t="s">
        <v>229</v>
      </c>
      <c r="E24" s="94"/>
      <c r="F24" s="94"/>
      <c r="G24" s="94">
        <v>6</v>
      </c>
      <c r="H24" s="94"/>
      <c r="I24" s="94"/>
      <c r="J24" s="10"/>
      <c r="K24" s="9">
        <v>300</v>
      </c>
      <c r="L24" s="19">
        <f t="shared" si="1"/>
        <v>1800</v>
      </c>
      <c r="N24" s="32" t="s">
        <v>225</v>
      </c>
    </row>
    <row r="25" spans="1:16">
      <c r="A25" s="80" t="s">
        <v>230</v>
      </c>
      <c r="B25" s="80"/>
      <c r="C25" s="80"/>
      <c r="D25" s="81" t="s">
        <v>229</v>
      </c>
      <c r="E25" s="81"/>
      <c r="F25" s="81"/>
      <c r="G25" s="81">
        <v>15</v>
      </c>
      <c r="H25" s="81"/>
      <c r="I25" s="81"/>
      <c r="K25" s="9">
        <v>300</v>
      </c>
      <c r="L25" s="19">
        <f t="shared" si="1"/>
        <v>4500</v>
      </c>
    </row>
    <row r="26" spans="1:16" ht="15.75" thickBot="1">
      <c r="A26" s="93" t="s">
        <v>231</v>
      </c>
      <c r="B26" s="93"/>
      <c r="C26" s="93"/>
      <c r="D26" s="93" t="s">
        <v>229</v>
      </c>
      <c r="E26" s="93"/>
      <c r="F26" s="93"/>
      <c r="G26" s="93">
        <v>10</v>
      </c>
      <c r="H26" s="93"/>
      <c r="I26" s="93"/>
      <c r="K26" s="9">
        <v>300</v>
      </c>
      <c r="L26" s="19">
        <f t="shared" si="1"/>
        <v>3000</v>
      </c>
    </row>
    <row r="27" spans="1:16" ht="15.75" thickBot="1">
      <c r="A27" s="99" t="s">
        <v>232</v>
      </c>
      <c r="B27" s="99"/>
      <c r="C27" s="99"/>
      <c r="D27" s="99" t="s">
        <v>233</v>
      </c>
      <c r="E27" s="99"/>
      <c r="F27" s="99"/>
      <c r="G27" s="99">
        <v>7</v>
      </c>
      <c r="H27" s="99"/>
      <c r="I27" s="99"/>
      <c r="K27" s="9">
        <v>300</v>
      </c>
      <c r="L27" s="19">
        <f t="shared" si="1"/>
        <v>2100</v>
      </c>
    </row>
    <row r="28" spans="1:16" ht="15.75" thickBot="1">
      <c r="A28" s="100" t="s">
        <v>234</v>
      </c>
      <c r="B28" s="101"/>
      <c r="C28" s="101"/>
      <c r="D28" s="101"/>
      <c r="E28" s="101"/>
      <c r="F28" s="101"/>
      <c r="G28" s="101"/>
      <c r="H28" s="101"/>
      <c r="I28" s="102"/>
      <c r="K28" s="9"/>
      <c r="L28" s="19">
        <f t="shared" si="1"/>
        <v>0</v>
      </c>
    </row>
    <row r="29" spans="1:16">
      <c r="A29" s="71" t="s">
        <v>108</v>
      </c>
      <c r="B29" s="71"/>
      <c r="C29" s="71"/>
      <c r="D29" s="71" t="s">
        <v>235</v>
      </c>
      <c r="E29" s="71"/>
      <c r="F29" s="71"/>
      <c r="G29" s="71">
        <v>5</v>
      </c>
      <c r="H29" s="71"/>
      <c r="I29" s="71"/>
      <c r="K29" s="9">
        <v>300</v>
      </c>
      <c r="L29" s="19">
        <f t="shared" si="1"/>
        <v>1500</v>
      </c>
      <c r="P29" s="32" t="s">
        <v>268</v>
      </c>
    </row>
    <row r="30" spans="1:16">
      <c r="A30" s="51" t="s">
        <v>108</v>
      </c>
      <c r="B30" s="51"/>
      <c r="C30" s="51"/>
      <c r="D30" s="51" t="s">
        <v>236</v>
      </c>
      <c r="E30" s="51"/>
      <c r="F30" s="51"/>
      <c r="G30" s="51">
        <v>8</v>
      </c>
      <c r="H30" s="51"/>
      <c r="I30" s="51"/>
      <c r="K30" s="9">
        <v>300</v>
      </c>
      <c r="L30" s="19">
        <f t="shared" si="1"/>
        <v>2400</v>
      </c>
    </row>
    <row r="31" spans="1:16">
      <c r="A31" s="51" t="s">
        <v>108</v>
      </c>
      <c r="B31" s="51"/>
      <c r="C31" s="51"/>
      <c r="D31" s="51" t="s">
        <v>237</v>
      </c>
      <c r="E31" s="51"/>
      <c r="F31" s="51"/>
      <c r="G31" s="51">
        <v>5</v>
      </c>
      <c r="H31" s="51"/>
      <c r="I31" s="51"/>
      <c r="K31" s="9">
        <v>300</v>
      </c>
      <c r="L31" s="33">
        <f t="shared" si="1"/>
        <v>1500</v>
      </c>
    </row>
    <row r="32" spans="1:16">
      <c r="K32" s="9" t="s">
        <v>136</v>
      </c>
      <c r="L32" s="163">
        <f>SUM(L4:L31)</f>
        <v>103500</v>
      </c>
      <c r="M32" s="161"/>
    </row>
    <row r="34" spans="1:5">
      <c r="A34" s="11" t="s">
        <v>140</v>
      </c>
      <c r="B34" s="11"/>
      <c r="C34" s="11"/>
      <c r="D34" s="11"/>
      <c r="E34" s="36">
        <v>29</v>
      </c>
    </row>
  </sheetData>
  <mergeCells count="86">
    <mergeCell ref="A31:C31"/>
    <mergeCell ref="D31:F31"/>
    <mergeCell ref="G31:I31"/>
    <mergeCell ref="A28:I28"/>
    <mergeCell ref="A29:C29"/>
    <mergeCell ref="D29:F29"/>
    <mergeCell ref="G29:I29"/>
    <mergeCell ref="A30:C30"/>
    <mergeCell ref="D30:F30"/>
    <mergeCell ref="G30:I30"/>
    <mergeCell ref="A26:C26"/>
    <mergeCell ref="D26:F26"/>
    <mergeCell ref="G26:I26"/>
    <mergeCell ref="A27:C27"/>
    <mergeCell ref="D27:F27"/>
    <mergeCell ref="G27:I27"/>
    <mergeCell ref="A24:C24"/>
    <mergeCell ref="D24:F24"/>
    <mergeCell ref="G24:I24"/>
    <mergeCell ref="A25:C25"/>
    <mergeCell ref="D25:F25"/>
    <mergeCell ref="G25:I25"/>
    <mergeCell ref="A23:C23"/>
    <mergeCell ref="D23:F23"/>
    <mergeCell ref="G23:I23"/>
    <mergeCell ref="A21:C21"/>
    <mergeCell ref="D21:F21"/>
    <mergeCell ref="G21:I21"/>
    <mergeCell ref="A22:C22"/>
    <mergeCell ref="D22:F22"/>
    <mergeCell ref="G22:I22"/>
    <mergeCell ref="A19:C19"/>
    <mergeCell ref="D19:F19"/>
    <mergeCell ref="G19:I19"/>
    <mergeCell ref="A20:C20"/>
    <mergeCell ref="D20:F20"/>
    <mergeCell ref="G20:I20"/>
    <mergeCell ref="A17:C17"/>
    <mergeCell ref="D17:F17"/>
    <mergeCell ref="G17:I17"/>
    <mergeCell ref="A18:C18"/>
    <mergeCell ref="D18:F18"/>
    <mergeCell ref="G18:I18"/>
    <mergeCell ref="A15:C15"/>
    <mergeCell ref="D15:F15"/>
    <mergeCell ref="G15:I15"/>
    <mergeCell ref="A16:C16"/>
    <mergeCell ref="D16:F16"/>
    <mergeCell ref="G16:I16"/>
    <mergeCell ref="A13:C13"/>
    <mergeCell ref="D13:F13"/>
    <mergeCell ref="G13:I13"/>
    <mergeCell ref="A14:C14"/>
    <mergeCell ref="D14:F14"/>
    <mergeCell ref="G14:I14"/>
    <mergeCell ref="A11:C11"/>
    <mergeCell ref="D11:F11"/>
    <mergeCell ref="G11:I11"/>
    <mergeCell ref="A12:C12"/>
    <mergeCell ref="D12:F12"/>
    <mergeCell ref="G12:I12"/>
    <mergeCell ref="A9:C9"/>
    <mergeCell ref="D9:F9"/>
    <mergeCell ref="G9:I9"/>
    <mergeCell ref="A10:C10"/>
    <mergeCell ref="D10:F10"/>
    <mergeCell ref="G10:I10"/>
    <mergeCell ref="A7:C7"/>
    <mergeCell ref="D7:F7"/>
    <mergeCell ref="G7:I7"/>
    <mergeCell ref="A8:C8"/>
    <mergeCell ref="D8:F8"/>
    <mergeCell ref="G8:I8"/>
    <mergeCell ref="A5:C5"/>
    <mergeCell ref="D5:F5"/>
    <mergeCell ref="G5:I5"/>
    <mergeCell ref="A6:C6"/>
    <mergeCell ref="D6:F6"/>
    <mergeCell ref="G6:I6"/>
    <mergeCell ref="A1:I2"/>
    <mergeCell ref="A3:C3"/>
    <mergeCell ref="D3:F3"/>
    <mergeCell ref="G3:I3"/>
    <mergeCell ref="A4:C4"/>
    <mergeCell ref="D4:F4"/>
    <mergeCell ref="G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L26"/>
  <sheetViews>
    <sheetView topLeftCell="D1" workbookViewId="0">
      <selection activeCell="K10" sqref="K10"/>
    </sheetView>
  </sheetViews>
  <sheetFormatPr defaultRowHeight="15"/>
  <cols>
    <col min="3" max="3" width="11.85546875" customWidth="1"/>
    <col min="4" max="4" width="12" customWidth="1"/>
    <col min="6" max="6" width="10.85546875" customWidth="1"/>
    <col min="8" max="8" width="11.85546875" customWidth="1"/>
    <col min="10" max="10" width="12.28515625" customWidth="1"/>
    <col min="11" max="11" width="11.5703125" bestFit="1" customWidth="1"/>
  </cols>
  <sheetData>
    <row r="1" spans="1:12">
      <c r="A1" s="44" t="s">
        <v>241</v>
      </c>
      <c r="B1" s="45"/>
      <c r="C1" s="45"/>
      <c r="D1" s="45"/>
      <c r="E1" s="45"/>
      <c r="F1" s="45"/>
      <c r="G1" s="45"/>
      <c r="H1" s="45"/>
      <c r="I1" s="46"/>
    </row>
    <row r="2" spans="1:12">
      <c r="A2" s="47"/>
      <c r="B2" s="48"/>
      <c r="C2" s="48"/>
      <c r="D2" s="48"/>
      <c r="E2" s="48"/>
      <c r="F2" s="48"/>
      <c r="G2" s="48"/>
      <c r="H2" s="48"/>
      <c r="I2" s="49"/>
      <c r="K2" s="32" t="s">
        <v>254</v>
      </c>
    </row>
    <row r="3" spans="1:12" ht="15.75">
      <c r="A3" s="50" t="s">
        <v>56</v>
      </c>
      <c r="B3" s="50"/>
      <c r="C3" s="50"/>
      <c r="D3" s="50" t="s">
        <v>67</v>
      </c>
      <c r="E3" s="50"/>
      <c r="F3" s="50"/>
      <c r="G3" s="50" t="s">
        <v>142</v>
      </c>
      <c r="H3" s="50"/>
      <c r="I3" s="50"/>
    </row>
    <row r="4" spans="1:12">
      <c r="A4" s="51">
        <v>522</v>
      </c>
      <c r="B4" s="51"/>
      <c r="C4" s="51"/>
      <c r="D4" s="51" t="s">
        <v>240</v>
      </c>
      <c r="E4" s="51"/>
      <c r="F4" s="51"/>
      <c r="G4" s="51">
        <v>56</v>
      </c>
      <c r="H4" s="51"/>
      <c r="I4" s="51"/>
    </row>
    <row r="5" spans="1:12">
      <c r="A5" s="52">
        <v>524</v>
      </c>
      <c r="B5" s="53"/>
      <c r="C5" s="54"/>
      <c r="D5" s="55" t="s">
        <v>65</v>
      </c>
      <c r="E5" s="56"/>
      <c r="F5" s="57"/>
      <c r="G5" s="51">
        <v>28</v>
      </c>
      <c r="H5" s="51"/>
      <c r="I5" s="51"/>
    </row>
    <row r="6" spans="1:12">
      <c r="A6" s="51">
        <v>540</v>
      </c>
      <c r="B6" s="51"/>
      <c r="C6" s="51"/>
      <c r="D6" s="51" t="s">
        <v>239</v>
      </c>
      <c r="E6" s="51"/>
      <c r="F6" s="51"/>
      <c r="G6" s="58">
        <v>308</v>
      </c>
      <c r="H6" s="58"/>
      <c r="I6" s="58"/>
    </row>
    <row r="7" spans="1:12">
      <c r="A7" s="51">
        <v>542</v>
      </c>
      <c r="B7" s="51"/>
      <c r="C7" s="51"/>
      <c r="D7" s="51" t="s">
        <v>238</v>
      </c>
      <c r="E7" s="51"/>
      <c r="F7" s="51"/>
      <c r="G7" s="58">
        <v>168</v>
      </c>
      <c r="H7" s="58"/>
      <c r="I7" s="58"/>
    </row>
    <row r="8" spans="1:12">
      <c r="A8" s="51">
        <v>560</v>
      </c>
      <c r="B8" s="51"/>
      <c r="C8" s="51"/>
      <c r="D8" s="51" t="s">
        <v>101</v>
      </c>
      <c r="E8" s="51"/>
      <c r="F8" s="51"/>
      <c r="G8" s="51">
        <v>56</v>
      </c>
      <c r="H8" s="51"/>
      <c r="I8" s="51"/>
    </row>
    <row r="9" spans="1:12">
      <c r="G9">
        <f>SUM(G4:I8)</f>
        <v>616</v>
      </c>
      <c r="H9" s="9">
        <v>100</v>
      </c>
    </row>
    <row r="10" spans="1:12">
      <c r="H10" s="16">
        <f>G9*H9</f>
        <v>61600</v>
      </c>
      <c r="J10" s="9" t="s">
        <v>136</v>
      </c>
      <c r="K10" s="163">
        <f>J24+H10</f>
        <v>1479600</v>
      </c>
      <c r="L10" s="161"/>
    </row>
    <row r="13" spans="1:12">
      <c r="A13" s="103" t="s">
        <v>15</v>
      </c>
      <c r="B13" s="103"/>
      <c r="C13" s="103"/>
      <c r="D13" s="103"/>
      <c r="E13" s="103"/>
      <c r="F13" s="103"/>
      <c r="G13" s="103"/>
      <c r="H13" s="103"/>
      <c r="I13" s="9"/>
    </row>
    <row r="14" spans="1:12">
      <c r="A14" s="103"/>
      <c r="B14" s="103"/>
      <c r="C14" s="103"/>
      <c r="D14" s="103"/>
      <c r="E14" s="103"/>
      <c r="F14" s="103"/>
      <c r="G14" s="103"/>
      <c r="H14" s="103"/>
      <c r="I14" s="9"/>
    </row>
    <row r="15" spans="1:12">
      <c r="A15" s="104" t="s">
        <v>11</v>
      </c>
      <c r="B15" s="104"/>
      <c r="C15" s="104" t="s">
        <v>12</v>
      </c>
      <c r="D15" s="104"/>
      <c r="E15" s="104" t="s">
        <v>13</v>
      </c>
      <c r="F15" s="104"/>
      <c r="G15" s="104" t="s">
        <v>14</v>
      </c>
      <c r="H15" s="104"/>
      <c r="I15" s="9"/>
    </row>
    <row r="16" spans="1:12" ht="15.75">
      <c r="A16" s="105">
        <v>515</v>
      </c>
      <c r="B16" s="105"/>
      <c r="C16" s="79">
        <v>150</v>
      </c>
      <c r="D16" s="79"/>
      <c r="E16" s="79">
        <v>150</v>
      </c>
      <c r="F16" s="79"/>
      <c r="G16" s="79">
        <v>0</v>
      </c>
      <c r="H16" s="79"/>
      <c r="I16" s="9"/>
    </row>
    <row r="17" spans="1:11" ht="15.75">
      <c r="A17" s="105">
        <v>522</v>
      </c>
      <c r="B17" s="105"/>
      <c r="C17" s="79">
        <v>1200</v>
      </c>
      <c r="D17" s="79"/>
      <c r="E17" s="79">
        <v>270</v>
      </c>
      <c r="F17" s="79"/>
      <c r="G17" s="79">
        <v>1830</v>
      </c>
      <c r="H17" s="79"/>
      <c r="I17" s="9"/>
    </row>
    <row r="18" spans="1:11" ht="15.75">
      <c r="A18" s="105">
        <v>524</v>
      </c>
      <c r="B18" s="105"/>
      <c r="C18" s="79">
        <v>4150</v>
      </c>
      <c r="D18" s="79"/>
      <c r="E18" s="79">
        <v>1750</v>
      </c>
      <c r="F18" s="79"/>
      <c r="G18" s="79">
        <v>130</v>
      </c>
      <c r="H18" s="79"/>
      <c r="I18" s="9"/>
    </row>
    <row r="19" spans="1:11" ht="15.75">
      <c r="A19" s="105">
        <v>540</v>
      </c>
      <c r="B19" s="105"/>
      <c r="C19" s="79">
        <v>850</v>
      </c>
      <c r="D19" s="79"/>
      <c r="E19" s="79">
        <v>670</v>
      </c>
      <c r="F19" s="79"/>
      <c r="G19" s="79">
        <v>650</v>
      </c>
      <c r="H19" s="79"/>
      <c r="I19" s="9"/>
    </row>
    <row r="20" spans="1:11" ht="15.75">
      <c r="A20" s="105">
        <v>542</v>
      </c>
      <c r="B20" s="105"/>
      <c r="C20" s="79">
        <v>490</v>
      </c>
      <c r="D20" s="79"/>
      <c r="E20" s="79">
        <v>500</v>
      </c>
      <c r="F20" s="79"/>
      <c r="G20" s="79">
        <v>50</v>
      </c>
      <c r="H20" s="79"/>
      <c r="I20" s="9"/>
    </row>
    <row r="21" spans="1:11" ht="15.75">
      <c r="A21" s="105">
        <v>544</v>
      </c>
      <c r="B21" s="105"/>
      <c r="C21" s="79">
        <v>160</v>
      </c>
      <c r="D21" s="79"/>
      <c r="E21" s="79">
        <v>30</v>
      </c>
      <c r="F21" s="79"/>
      <c r="G21" s="79">
        <v>230</v>
      </c>
      <c r="H21" s="79"/>
      <c r="I21" s="9"/>
    </row>
    <row r="22" spans="1:11" ht="15.75">
      <c r="A22" s="105">
        <v>560</v>
      </c>
      <c r="B22" s="105"/>
      <c r="C22" s="79">
        <v>210</v>
      </c>
      <c r="D22" s="79"/>
      <c r="E22" s="79">
        <v>710</v>
      </c>
      <c r="F22" s="79"/>
      <c r="G22" s="79">
        <v>0</v>
      </c>
      <c r="H22" s="79"/>
      <c r="I22" s="9"/>
    </row>
    <row r="23" spans="1:11">
      <c r="C23">
        <f>SUM(C16:D22)</f>
        <v>7210</v>
      </c>
      <c r="D23" s="9">
        <v>100</v>
      </c>
      <c r="E23">
        <f>SUM(E16:F22)</f>
        <v>4080</v>
      </c>
      <c r="F23" s="9">
        <v>100</v>
      </c>
      <c r="G23">
        <f>SUM(G16:H22)</f>
        <v>2890</v>
      </c>
      <c r="H23" s="9">
        <v>100</v>
      </c>
      <c r="I23" s="9"/>
    </row>
    <row r="24" spans="1:11">
      <c r="D24" s="9">
        <f>C23*D23</f>
        <v>721000</v>
      </c>
      <c r="E24" s="161"/>
      <c r="F24" s="161">
        <f>E23*F23</f>
        <v>408000</v>
      </c>
      <c r="H24" s="9">
        <f>G23*H23</f>
        <v>289000</v>
      </c>
      <c r="I24" s="9"/>
      <c r="J24" s="164">
        <f>D24+F24+H24</f>
        <v>1418000</v>
      </c>
      <c r="K24" s="161"/>
    </row>
    <row r="25" spans="1:11">
      <c r="I25" s="9"/>
    </row>
    <row r="26" spans="1:11">
      <c r="I26" s="9"/>
    </row>
  </sheetData>
  <mergeCells count="52">
    <mergeCell ref="A19:B19"/>
    <mergeCell ref="C19:D19"/>
    <mergeCell ref="E19:F19"/>
    <mergeCell ref="G19:H19"/>
    <mergeCell ref="A22:B22"/>
    <mergeCell ref="C22:D22"/>
    <mergeCell ref="E22:F22"/>
    <mergeCell ref="G22:H22"/>
    <mergeCell ref="A20:B20"/>
    <mergeCell ref="C20:D20"/>
    <mergeCell ref="E20:F20"/>
    <mergeCell ref="G20:H20"/>
    <mergeCell ref="A21:B21"/>
    <mergeCell ref="C21:D21"/>
    <mergeCell ref="E21:F21"/>
    <mergeCell ref="G21:H21"/>
    <mergeCell ref="A18:B18"/>
    <mergeCell ref="C18:D18"/>
    <mergeCell ref="E18:F18"/>
    <mergeCell ref="G18:H18"/>
    <mergeCell ref="A17:B17"/>
    <mergeCell ref="C17:D17"/>
    <mergeCell ref="E17:F17"/>
    <mergeCell ref="G17:H17"/>
    <mergeCell ref="C16:D16"/>
    <mergeCell ref="A7:C7"/>
    <mergeCell ref="D7:F7"/>
    <mergeCell ref="G7:I7"/>
    <mergeCell ref="A8:C8"/>
    <mergeCell ref="D8:F8"/>
    <mergeCell ref="G8:I8"/>
    <mergeCell ref="E16:F16"/>
    <mergeCell ref="G16:H16"/>
    <mergeCell ref="A13:H14"/>
    <mergeCell ref="A15:B15"/>
    <mergeCell ref="C15:D15"/>
    <mergeCell ref="E15:F15"/>
    <mergeCell ref="G15:H15"/>
    <mergeCell ref="A16:B16"/>
    <mergeCell ref="A5:C5"/>
    <mergeCell ref="D5:F5"/>
    <mergeCell ref="G5:I5"/>
    <mergeCell ref="A6:C6"/>
    <mergeCell ref="D6:F6"/>
    <mergeCell ref="G6:I6"/>
    <mergeCell ref="A1:I2"/>
    <mergeCell ref="A3:C3"/>
    <mergeCell ref="D3:F3"/>
    <mergeCell ref="G3:I3"/>
    <mergeCell ref="A4:C4"/>
    <mergeCell ref="D4:F4"/>
    <mergeCell ref="G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T22"/>
  <sheetViews>
    <sheetView topLeftCell="J3" workbookViewId="0">
      <selection activeCell="M33" sqref="M33"/>
    </sheetView>
  </sheetViews>
  <sheetFormatPr defaultRowHeight="15"/>
  <cols>
    <col min="8" max="9" width="10.5703125" bestFit="1" customWidth="1"/>
  </cols>
  <sheetData>
    <row r="1" spans="1:20">
      <c r="A1" s="44" t="s">
        <v>251</v>
      </c>
      <c r="B1" s="45"/>
      <c r="C1" s="45"/>
      <c r="D1" s="45"/>
      <c r="E1" s="45"/>
      <c r="F1" s="45"/>
      <c r="G1" s="45"/>
      <c r="H1" s="45"/>
      <c r="I1" s="46"/>
      <c r="L1" s="59" t="s">
        <v>60</v>
      </c>
      <c r="M1" s="60"/>
      <c r="N1" s="60"/>
      <c r="O1" s="60"/>
      <c r="P1" s="60"/>
      <c r="Q1" s="60"/>
      <c r="R1" s="60"/>
      <c r="S1" s="60"/>
      <c r="T1" s="61"/>
    </row>
    <row r="2" spans="1:20">
      <c r="A2" s="47"/>
      <c r="B2" s="48"/>
      <c r="C2" s="48"/>
      <c r="D2" s="48"/>
      <c r="E2" s="48"/>
      <c r="F2" s="48"/>
      <c r="G2" s="48"/>
      <c r="H2" s="48"/>
      <c r="I2" s="49"/>
      <c r="L2" s="62"/>
      <c r="M2" s="63"/>
      <c r="N2" s="63"/>
      <c r="O2" s="63"/>
      <c r="P2" s="63"/>
      <c r="Q2" s="63"/>
      <c r="R2" s="63"/>
      <c r="S2" s="63"/>
      <c r="T2" s="64"/>
    </row>
    <row r="3" spans="1:20" ht="15.75">
      <c r="A3" s="50" t="s">
        <v>56</v>
      </c>
      <c r="B3" s="50"/>
      <c r="C3" s="50"/>
      <c r="D3" s="50" t="s">
        <v>67</v>
      </c>
      <c r="E3" s="50"/>
      <c r="F3" s="50"/>
      <c r="G3" s="50" t="s">
        <v>166</v>
      </c>
      <c r="H3" s="50"/>
      <c r="I3" s="50"/>
      <c r="L3" s="6" t="s">
        <v>56</v>
      </c>
      <c r="M3" s="51" t="s">
        <v>137</v>
      </c>
      <c r="N3" s="51"/>
      <c r="O3" s="51" t="s">
        <v>138</v>
      </c>
      <c r="P3" s="51"/>
      <c r="Q3" s="51" t="s">
        <v>139</v>
      </c>
      <c r="R3" s="51"/>
      <c r="S3" s="51" t="s">
        <v>58</v>
      </c>
      <c r="T3" s="51"/>
    </row>
    <row r="4" spans="1:20">
      <c r="A4" s="51">
        <v>210</v>
      </c>
      <c r="B4" s="51"/>
      <c r="C4" s="51"/>
      <c r="D4" s="51" t="s">
        <v>108</v>
      </c>
      <c r="E4" s="51"/>
      <c r="F4" s="51"/>
      <c r="G4" s="106">
        <v>41</v>
      </c>
      <c r="H4" s="106"/>
      <c r="I4" s="106"/>
      <c r="L4" s="7">
        <v>227</v>
      </c>
      <c r="M4" s="51">
        <v>2</v>
      </c>
      <c r="N4" s="51"/>
      <c r="O4" s="51">
        <v>0</v>
      </c>
      <c r="P4" s="51"/>
      <c r="Q4" s="51">
        <v>28</v>
      </c>
      <c r="R4" s="51"/>
      <c r="S4" s="51">
        <v>0</v>
      </c>
      <c r="T4" s="51"/>
    </row>
    <row r="5" spans="1:20">
      <c r="A5" s="52">
        <v>254</v>
      </c>
      <c r="B5" s="53"/>
      <c r="C5" s="54"/>
      <c r="D5" s="55" t="s">
        <v>98</v>
      </c>
      <c r="E5" s="56"/>
      <c r="F5" s="57"/>
      <c r="G5" s="51">
        <v>15</v>
      </c>
      <c r="H5" s="51"/>
      <c r="I5" s="51"/>
      <c r="L5" s="7">
        <v>217</v>
      </c>
      <c r="M5" s="51">
        <v>3</v>
      </c>
      <c r="N5" s="51"/>
      <c r="O5" s="51">
        <v>1</v>
      </c>
      <c r="P5" s="51"/>
      <c r="Q5" s="51">
        <v>0</v>
      </c>
      <c r="R5" s="51"/>
      <c r="S5" s="51">
        <v>2</v>
      </c>
      <c r="T5" s="51"/>
    </row>
    <row r="6" spans="1:20">
      <c r="A6" s="51">
        <v>225</v>
      </c>
      <c r="B6" s="51"/>
      <c r="C6" s="51"/>
      <c r="D6" s="51" t="s">
        <v>250</v>
      </c>
      <c r="E6" s="51"/>
      <c r="F6" s="51"/>
      <c r="G6" s="51">
        <v>11</v>
      </c>
      <c r="H6" s="51"/>
      <c r="I6" s="51"/>
      <c r="L6" s="7">
        <v>233</v>
      </c>
      <c r="M6" s="51">
        <v>3</v>
      </c>
      <c r="N6" s="51"/>
      <c r="O6" s="51">
        <v>4</v>
      </c>
      <c r="P6" s="51"/>
      <c r="Q6" s="51">
        <v>3</v>
      </c>
      <c r="R6" s="51"/>
      <c r="S6" s="51">
        <v>1</v>
      </c>
      <c r="T6" s="51"/>
    </row>
    <row r="7" spans="1:20">
      <c r="A7" s="51">
        <v>258</v>
      </c>
      <c r="B7" s="51"/>
      <c r="C7" s="51"/>
      <c r="D7" s="51" t="s">
        <v>249</v>
      </c>
      <c r="E7" s="51"/>
      <c r="F7" s="51"/>
      <c r="G7" s="106">
        <v>48</v>
      </c>
      <c r="H7" s="106"/>
      <c r="I7" s="106"/>
      <c r="L7" s="7">
        <v>275</v>
      </c>
      <c r="M7" s="51">
        <v>3</v>
      </c>
      <c r="N7" s="51"/>
      <c r="O7" s="51">
        <v>4</v>
      </c>
      <c r="P7" s="51"/>
      <c r="Q7" s="51">
        <v>3</v>
      </c>
      <c r="R7" s="51"/>
      <c r="S7" s="51"/>
      <c r="T7" s="51"/>
    </row>
    <row r="8" spans="1:20">
      <c r="A8" s="51">
        <v>277</v>
      </c>
      <c r="B8" s="51"/>
      <c r="C8" s="51"/>
      <c r="D8" s="51" t="s">
        <v>248</v>
      </c>
      <c r="E8" s="51"/>
      <c r="F8" s="51"/>
      <c r="G8" s="51">
        <v>18</v>
      </c>
      <c r="H8" s="51"/>
      <c r="I8" s="51"/>
      <c r="L8" s="7">
        <v>277</v>
      </c>
      <c r="M8" s="51">
        <v>1</v>
      </c>
      <c r="N8" s="51"/>
      <c r="O8" s="51">
        <v>4</v>
      </c>
      <c r="P8" s="51"/>
      <c r="Q8" s="51">
        <v>4</v>
      </c>
      <c r="R8" s="51"/>
      <c r="S8" s="51">
        <v>4</v>
      </c>
      <c r="T8" s="51"/>
    </row>
    <row r="9" spans="1:20">
      <c r="A9" s="51">
        <v>275</v>
      </c>
      <c r="B9" s="51"/>
      <c r="C9" s="51"/>
      <c r="D9" s="51" t="s">
        <v>197</v>
      </c>
      <c r="E9" s="51"/>
      <c r="F9" s="51"/>
      <c r="G9" s="51">
        <v>17</v>
      </c>
      <c r="H9" s="51"/>
      <c r="I9" s="51"/>
      <c r="L9" s="7">
        <v>270</v>
      </c>
      <c r="M9" s="51">
        <v>2</v>
      </c>
      <c r="N9" s="51"/>
      <c r="O9" s="51">
        <v>0</v>
      </c>
      <c r="P9" s="51"/>
      <c r="Q9" s="51">
        <v>3</v>
      </c>
      <c r="R9" s="51"/>
      <c r="S9" s="51">
        <v>3</v>
      </c>
      <c r="T9" s="51"/>
    </row>
    <row r="10" spans="1:20">
      <c r="A10" s="51">
        <v>248</v>
      </c>
      <c r="B10" s="51"/>
      <c r="C10" s="51"/>
      <c r="D10" s="51" t="s">
        <v>247</v>
      </c>
      <c r="E10" s="51"/>
      <c r="F10" s="51"/>
      <c r="G10" s="51">
        <v>15</v>
      </c>
      <c r="H10" s="51"/>
      <c r="I10" s="51"/>
      <c r="L10" s="7">
        <v>210</v>
      </c>
      <c r="M10" s="51">
        <v>5</v>
      </c>
      <c r="N10" s="51"/>
      <c r="O10" s="51">
        <v>8</v>
      </c>
      <c r="P10" s="51"/>
      <c r="Q10" s="51">
        <v>2</v>
      </c>
      <c r="R10" s="51"/>
      <c r="S10" s="51">
        <v>2</v>
      </c>
      <c r="T10" s="51"/>
    </row>
    <row r="11" spans="1:20">
      <c r="A11" s="51">
        <v>272</v>
      </c>
      <c r="B11" s="51"/>
      <c r="C11" s="51"/>
      <c r="D11" s="51" t="s">
        <v>246</v>
      </c>
      <c r="E11" s="51"/>
      <c r="F11" s="51"/>
      <c r="G11" s="51">
        <v>8</v>
      </c>
      <c r="H11" s="51"/>
      <c r="I11" s="51"/>
      <c r="L11" s="7">
        <v>254</v>
      </c>
      <c r="M11" s="51">
        <v>3</v>
      </c>
      <c r="N11" s="51"/>
      <c r="O11" s="51">
        <v>3</v>
      </c>
      <c r="P11" s="51"/>
      <c r="Q11" s="51">
        <v>3</v>
      </c>
      <c r="R11" s="51"/>
      <c r="S11" s="51">
        <v>0</v>
      </c>
      <c r="T11" s="51"/>
    </row>
    <row r="12" spans="1:20">
      <c r="A12" s="51">
        <v>266</v>
      </c>
      <c r="B12" s="51"/>
      <c r="C12" s="51"/>
      <c r="D12" s="51" t="s">
        <v>245</v>
      </c>
      <c r="E12" s="51"/>
      <c r="F12" s="51"/>
      <c r="G12" s="51">
        <v>2</v>
      </c>
      <c r="H12" s="51"/>
      <c r="I12" s="51"/>
      <c r="L12" s="7">
        <v>206</v>
      </c>
      <c r="M12" s="51">
        <v>4</v>
      </c>
      <c r="N12" s="51"/>
      <c r="O12" s="51">
        <v>4</v>
      </c>
      <c r="P12" s="51"/>
      <c r="Q12" s="51">
        <v>4</v>
      </c>
      <c r="R12" s="51"/>
      <c r="S12" s="51">
        <v>4</v>
      </c>
      <c r="T12" s="51"/>
    </row>
    <row r="13" spans="1:20">
      <c r="A13" s="51">
        <v>242</v>
      </c>
      <c r="B13" s="51"/>
      <c r="C13" s="51"/>
      <c r="D13" s="51" t="s">
        <v>244</v>
      </c>
      <c r="E13" s="51"/>
      <c r="F13" s="51"/>
      <c r="G13" s="51">
        <v>5</v>
      </c>
      <c r="H13" s="51"/>
      <c r="I13" s="51"/>
      <c r="L13" s="7" t="s">
        <v>61</v>
      </c>
      <c r="M13" s="51">
        <v>2</v>
      </c>
      <c r="N13" s="51"/>
      <c r="O13" s="51">
        <v>1</v>
      </c>
      <c r="P13" s="51"/>
      <c r="Q13" s="51">
        <v>0</v>
      </c>
      <c r="R13" s="51"/>
      <c r="S13" s="51">
        <v>0</v>
      </c>
      <c r="T13" s="51"/>
    </row>
    <row r="14" spans="1:20">
      <c r="A14" s="51">
        <v>217</v>
      </c>
      <c r="B14" s="51"/>
      <c r="C14" s="51"/>
      <c r="D14" s="51" t="s">
        <v>243</v>
      </c>
      <c r="E14" s="51"/>
      <c r="F14" s="51"/>
      <c r="G14" s="51">
        <v>5</v>
      </c>
      <c r="H14" s="51"/>
      <c r="I14" s="51"/>
      <c r="L14" s="7">
        <v>266</v>
      </c>
      <c r="M14" s="51">
        <v>4</v>
      </c>
      <c r="N14" s="51"/>
      <c r="O14" s="51">
        <v>4</v>
      </c>
      <c r="P14" s="51"/>
      <c r="Q14" s="51">
        <v>0</v>
      </c>
      <c r="R14" s="51"/>
      <c r="S14" s="51">
        <v>0</v>
      </c>
      <c r="T14" s="51"/>
    </row>
    <row r="15" spans="1:20">
      <c r="A15" s="51">
        <v>265</v>
      </c>
      <c r="B15" s="51"/>
      <c r="C15" s="51"/>
      <c r="D15" s="51" t="s">
        <v>242</v>
      </c>
      <c r="E15" s="51"/>
      <c r="F15" s="51"/>
      <c r="G15" s="51">
        <v>2</v>
      </c>
      <c r="H15" s="51"/>
      <c r="I15" s="51"/>
      <c r="L15" s="7">
        <v>265</v>
      </c>
      <c r="M15" s="51">
        <v>1</v>
      </c>
      <c r="N15" s="51"/>
      <c r="O15" s="51">
        <v>2</v>
      </c>
      <c r="P15" s="51"/>
      <c r="Q15" s="51">
        <v>3</v>
      </c>
      <c r="R15" s="51"/>
      <c r="S15" s="51">
        <v>3</v>
      </c>
      <c r="T15" s="51"/>
    </row>
    <row r="16" spans="1:20">
      <c r="G16">
        <f>SUM(G4:I15)</f>
        <v>187</v>
      </c>
      <c r="H16">
        <v>200</v>
      </c>
      <c r="I16" s="9">
        <f>G16*H16</f>
        <v>37400</v>
      </c>
      <c r="L16" s="7">
        <v>258</v>
      </c>
      <c r="M16" s="51">
        <v>3</v>
      </c>
      <c r="N16" s="51"/>
      <c r="O16" s="51">
        <v>0</v>
      </c>
      <c r="P16" s="51"/>
      <c r="Q16" s="51">
        <v>1</v>
      </c>
      <c r="R16" s="51"/>
      <c r="S16" s="51">
        <v>1</v>
      </c>
      <c r="T16" s="51"/>
    </row>
    <row r="17" spans="2:20">
      <c r="L17" s="7">
        <v>272</v>
      </c>
      <c r="M17" s="51">
        <v>0</v>
      </c>
      <c r="N17" s="51"/>
      <c r="O17" s="51">
        <v>3</v>
      </c>
      <c r="P17" s="51"/>
      <c r="Q17" s="51">
        <v>1</v>
      </c>
      <c r="R17" s="51"/>
      <c r="S17" s="51">
        <v>0</v>
      </c>
      <c r="T17" s="51"/>
    </row>
    <row r="18" spans="2:20">
      <c r="B18" s="32" t="s">
        <v>262</v>
      </c>
      <c r="L18" s="7">
        <v>225</v>
      </c>
      <c r="M18" s="51">
        <v>1</v>
      </c>
      <c r="N18" s="51"/>
      <c r="O18" s="51">
        <v>2</v>
      </c>
      <c r="P18" s="51"/>
      <c r="Q18" s="51">
        <v>0</v>
      </c>
      <c r="R18" s="51"/>
      <c r="S18" s="51">
        <v>0</v>
      </c>
      <c r="T18" s="51"/>
    </row>
    <row r="19" spans="2:20">
      <c r="L19" s="7">
        <v>248</v>
      </c>
      <c r="M19" s="51">
        <v>0</v>
      </c>
      <c r="N19" s="51"/>
      <c r="O19" s="51">
        <v>0</v>
      </c>
      <c r="P19" s="51"/>
      <c r="Q19" s="51">
        <v>0</v>
      </c>
      <c r="R19" s="51"/>
      <c r="S19" s="51">
        <v>1</v>
      </c>
      <c r="T19" s="51"/>
    </row>
    <row r="20" spans="2:20">
      <c r="L20" s="7">
        <v>281</v>
      </c>
      <c r="M20" s="51">
        <v>0</v>
      </c>
      <c r="N20" s="51"/>
      <c r="O20" s="51">
        <v>0</v>
      </c>
      <c r="P20" s="51"/>
      <c r="Q20" s="51">
        <v>18</v>
      </c>
      <c r="R20" s="51"/>
      <c r="S20" s="51">
        <v>0</v>
      </c>
      <c r="T20" s="51"/>
    </row>
    <row r="21" spans="2:20">
      <c r="G21" t="s">
        <v>136</v>
      </c>
      <c r="H21" s="15">
        <f>I16+N22+P22+R22+T22</f>
        <v>45800</v>
      </c>
      <c r="M21">
        <f>SUM(M4:N20)</f>
        <v>37</v>
      </c>
      <c r="N21">
        <v>50</v>
      </c>
      <c r="O21">
        <f>SUM(O4:P20)</f>
        <v>40</v>
      </c>
      <c r="P21">
        <v>50</v>
      </c>
      <c r="Q21">
        <f>SUM(Q4:R20)</f>
        <v>73</v>
      </c>
      <c r="R21">
        <v>50</v>
      </c>
      <c r="S21">
        <f>SUM(S8:T20)</f>
        <v>18</v>
      </c>
      <c r="T21">
        <v>50</v>
      </c>
    </row>
    <row r="22" spans="2:20">
      <c r="N22">
        <f>M21*N21</f>
        <v>1850</v>
      </c>
      <c r="P22">
        <f>O21*P21</f>
        <v>2000</v>
      </c>
      <c r="R22">
        <f>Q21*R21</f>
        <v>3650</v>
      </c>
      <c r="T22">
        <f>S21*T21</f>
        <v>900</v>
      </c>
    </row>
  </sheetData>
  <mergeCells count="113">
    <mergeCell ref="M4:N4"/>
    <mergeCell ref="O4:P4"/>
    <mergeCell ref="Q4:R4"/>
    <mergeCell ref="S4:T4"/>
    <mergeCell ref="L1:T2"/>
    <mergeCell ref="M3:N3"/>
    <mergeCell ref="O3:P3"/>
    <mergeCell ref="Q3:R3"/>
    <mergeCell ref="S3:T3"/>
    <mergeCell ref="M5:N5"/>
    <mergeCell ref="O5:P5"/>
    <mergeCell ref="Q5:R5"/>
    <mergeCell ref="S5:T5"/>
    <mergeCell ref="M6:N6"/>
    <mergeCell ref="O6:P6"/>
    <mergeCell ref="Q6:R6"/>
    <mergeCell ref="S6:T6"/>
    <mergeCell ref="M7:N7"/>
    <mergeCell ref="O7:P7"/>
    <mergeCell ref="Q7:R7"/>
    <mergeCell ref="S7:T7"/>
    <mergeCell ref="M8:N8"/>
    <mergeCell ref="O8:P8"/>
    <mergeCell ref="Q8:R8"/>
    <mergeCell ref="S8:T8"/>
    <mergeCell ref="M9:N9"/>
    <mergeCell ref="O9:P9"/>
    <mergeCell ref="Q9:R9"/>
    <mergeCell ref="S9:T9"/>
    <mergeCell ref="M10:N10"/>
    <mergeCell ref="O10:P10"/>
    <mergeCell ref="Q10:R10"/>
    <mergeCell ref="S10:T10"/>
    <mergeCell ref="M11:N11"/>
    <mergeCell ref="O11:P11"/>
    <mergeCell ref="Q11:R11"/>
    <mergeCell ref="S11:T11"/>
    <mergeCell ref="M12:N12"/>
    <mergeCell ref="O12:P12"/>
    <mergeCell ref="Q12:R12"/>
    <mergeCell ref="S12:T12"/>
    <mergeCell ref="M13:N13"/>
    <mergeCell ref="O13:P13"/>
    <mergeCell ref="Q13:R13"/>
    <mergeCell ref="S13:T13"/>
    <mergeCell ref="S19:T19"/>
    <mergeCell ref="M14:N14"/>
    <mergeCell ref="O14:P14"/>
    <mergeCell ref="Q14:R14"/>
    <mergeCell ref="S14:T14"/>
    <mergeCell ref="M15:N15"/>
    <mergeCell ref="O15:P15"/>
    <mergeCell ref="Q15:R15"/>
    <mergeCell ref="S15:T15"/>
    <mergeCell ref="M16:N16"/>
    <mergeCell ref="O16:P16"/>
    <mergeCell ref="Q16:R16"/>
    <mergeCell ref="S16:T16"/>
    <mergeCell ref="M20:N20"/>
    <mergeCell ref="O20:P20"/>
    <mergeCell ref="Q20:R20"/>
    <mergeCell ref="S20:T20"/>
    <mergeCell ref="A15:C15"/>
    <mergeCell ref="D15:F15"/>
    <mergeCell ref="G15:I15"/>
    <mergeCell ref="A13:C13"/>
    <mergeCell ref="D13:F13"/>
    <mergeCell ref="G13:I13"/>
    <mergeCell ref="A14:C14"/>
    <mergeCell ref="D14:F14"/>
    <mergeCell ref="G14:I14"/>
    <mergeCell ref="M17:N17"/>
    <mergeCell ref="O17:P17"/>
    <mergeCell ref="Q17:R17"/>
    <mergeCell ref="S17:T17"/>
    <mergeCell ref="M18:N18"/>
    <mergeCell ref="O18:P18"/>
    <mergeCell ref="Q18:R18"/>
    <mergeCell ref="S18:T18"/>
    <mergeCell ref="M19:N19"/>
    <mergeCell ref="O19:P19"/>
    <mergeCell ref="Q19:R19"/>
    <mergeCell ref="A11:C11"/>
    <mergeCell ref="D11:F11"/>
    <mergeCell ref="G11:I11"/>
    <mergeCell ref="A12:C12"/>
    <mergeCell ref="D12:F12"/>
    <mergeCell ref="G12:I12"/>
    <mergeCell ref="A9:C9"/>
    <mergeCell ref="D9:F9"/>
    <mergeCell ref="G9:I9"/>
    <mergeCell ref="A10:C10"/>
    <mergeCell ref="D10:F10"/>
    <mergeCell ref="G10:I10"/>
    <mergeCell ref="A8:C8"/>
    <mergeCell ref="D8:F8"/>
    <mergeCell ref="G8:I8"/>
    <mergeCell ref="A5:C5"/>
    <mergeCell ref="D5:F5"/>
    <mergeCell ref="G5:I5"/>
    <mergeCell ref="A6:C6"/>
    <mergeCell ref="D6:F6"/>
    <mergeCell ref="G6:I6"/>
    <mergeCell ref="A1:I2"/>
    <mergeCell ref="A3:C3"/>
    <mergeCell ref="D3:F3"/>
    <mergeCell ref="G3:I3"/>
    <mergeCell ref="A4:C4"/>
    <mergeCell ref="D4:F4"/>
    <mergeCell ref="G4:I4"/>
    <mergeCell ref="A7:C7"/>
    <mergeCell ref="D7:F7"/>
    <mergeCell ref="G7:I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O48"/>
  <sheetViews>
    <sheetView topLeftCell="E1" workbookViewId="0">
      <selection activeCell="N15" sqref="N15"/>
    </sheetView>
  </sheetViews>
  <sheetFormatPr defaultRowHeight="15"/>
  <cols>
    <col min="3" max="3" width="10.7109375" customWidth="1"/>
    <col min="10" max="10" width="14.140625" customWidth="1"/>
    <col min="12" max="12" width="9.140625" style="9"/>
    <col min="13" max="13" width="10.5703125" style="9" bestFit="1" customWidth="1"/>
    <col min="15" max="15" width="9.140625" style="32"/>
  </cols>
  <sheetData>
    <row r="1" spans="1:15" ht="32.25" customHeight="1">
      <c r="A1" s="115" t="s">
        <v>17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5" ht="29.25" customHeight="1">
      <c r="A2" s="116" t="s">
        <v>18</v>
      </c>
      <c r="B2" s="116"/>
      <c r="C2" s="116"/>
      <c r="D2" s="116" t="s">
        <v>19</v>
      </c>
      <c r="E2" s="116"/>
      <c r="F2" s="116"/>
      <c r="G2" s="116" t="s">
        <v>20</v>
      </c>
      <c r="H2" s="116"/>
      <c r="I2" s="116"/>
      <c r="J2" s="2" t="s">
        <v>21</v>
      </c>
    </row>
    <row r="3" spans="1:15" ht="39" customHeight="1">
      <c r="A3" s="117" t="s">
        <v>23</v>
      </c>
      <c r="B3" s="118"/>
      <c r="C3" s="119"/>
      <c r="D3" s="73" t="s">
        <v>24</v>
      </c>
      <c r="E3" s="73"/>
      <c r="F3" s="73"/>
      <c r="G3" s="108">
        <v>26</v>
      </c>
      <c r="H3" s="108"/>
      <c r="I3" s="108"/>
      <c r="J3" s="3" t="s">
        <v>22</v>
      </c>
      <c r="L3" s="9">
        <v>200</v>
      </c>
      <c r="M3" s="9">
        <f>G3*L3</f>
        <v>5200</v>
      </c>
    </row>
    <row r="4" spans="1:15" ht="36.75" customHeight="1">
      <c r="A4" s="110" t="s">
        <v>25</v>
      </c>
      <c r="B4" s="113"/>
      <c r="C4" s="114"/>
      <c r="D4" s="73" t="s">
        <v>26</v>
      </c>
      <c r="E4" s="73"/>
      <c r="F4" s="73"/>
      <c r="G4" s="108">
        <v>11</v>
      </c>
      <c r="H4" s="108"/>
      <c r="I4" s="108"/>
      <c r="J4" s="3" t="s">
        <v>22</v>
      </c>
      <c r="L4" s="9">
        <v>200</v>
      </c>
      <c r="M4" s="9">
        <f t="shared" ref="M4:M13" si="0">G4*L4</f>
        <v>2200</v>
      </c>
    </row>
    <row r="5" spans="1:15" ht="28.5" customHeight="1">
      <c r="A5" s="80" t="s">
        <v>27</v>
      </c>
      <c r="B5" s="80"/>
      <c r="C5" s="80"/>
      <c r="D5" s="73" t="s">
        <v>26</v>
      </c>
      <c r="E5" s="73"/>
      <c r="F5" s="73"/>
      <c r="G5" s="108">
        <v>7</v>
      </c>
      <c r="H5" s="108"/>
      <c r="I5" s="108"/>
      <c r="J5" s="3" t="s">
        <v>22</v>
      </c>
      <c r="L5" s="9">
        <v>200</v>
      </c>
      <c r="M5" s="9">
        <f t="shared" si="0"/>
        <v>1400</v>
      </c>
    </row>
    <row r="6" spans="1:15" ht="28.5" customHeight="1">
      <c r="A6" s="80" t="s">
        <v>28</v>
      </c>
      <c r="B6" s="80"/>
      <c r="C6" s="80"/>
      <c r="D6" s="73" t="s">
        <v>29</v>
      </c>
      <c r="E6" s="73"/>
      <c r="F6" s="73"/>
      <c r="G6" s="108">
        <v>20</v>
      </c>
      <c r="H6" s="108"/>
      <c r="I6" s="108"/>
      <c r="J6" s="3" t="s">
        <v>22</v>
      </c>
      <c r="L6" s="9">
        <v>200</v>
      </c>
      <c r="M6" s="9">
        <f t="shared" si="0"/>
        <v>4000</v>
      </c>
    </row>
    <row r="7" spans="1:15" ht="41.25" customHeight="1">
      <c r="A7" s="110" t="s">
        <v>30</v>
      </c>
      <c r="B7" s="111"/>
      <c r="C7" s="112"/>
      <c r="D7" s="73" t="s">
        <v>26</v>
      </c>
      <c r="E7" s="73"/>
      <c r="F7" s="73"/>
      <c r="G7" s="108">
        <v>6</v>
      </c>
      <c r="H7" s="108"/>
      <c r="I7" s="108"/>
      <c r="J7" s="3" t="s">
        <v>22</v>
      </c>
      <c r="L7" s="9">
        <v>200</v>
      </c>
      <c r="M7" s="9">
        <f t="shared" si="0"/>
        <v>1200</v>
      </c>
      <c r="O7" s="32" t="s">
        <v>150</v>
      </c>
    </row>
    <row r="8" spans="1:15" ht="36" customHeight="1">
      <c r="A8" s="110" t="s">
        <v>30</v>
      </c>
      <c r="B8" s="111"/>
      <c r="C8" s="112"/>
      <c r="D8" s="73" t="s">
        <v>26</v>
      </c>
      <c r="E8" s="73"/>
      <c r="F8" s="73"/>
      <c r="G8" s="108">
        <v>10</v>
      </c>
      <c r="H8" s="108"/>
      <c r="I8" s="108"/>
      <c r="J8" s="4" t="s">
        <v>31</v>
      </c>
      <c r="L8" s="9">
        <v>200</v>
      </c>
      <c r="M8" s="9">
        <f t="shared" si="0"/>
        <v>2000</v>
      </c>
    </row>
    <row r="9" spans="1:15" ht="28.5" customHeight="1">
      <c r="A9" s="105" t="s">
        <v>32</v>
      </c>
      <c r="B9" s="105"/>
      <c r="C9" s="105"/>
      <c r="D9" s="73" t="s">
        <v>26</v>
      </c>
      <c r="E9" s="73"/>
      <c r="F9" s="73"/>
      <c r="G9" s="108">
        <v>80</v>
      </c>
      <c r="H9" s="108"/>
      <c r="I9" s="108"/>
      <c r="J9" s="4" t="s">
        <v>31</v>
      </c>
      <c r="L9" s="9">
        <v>200</v>
      </c>
      <c r="M9" s="9">
        <f t="shared" si="0"/>
        <v>16000</v>
      </c>
    </row>
    <row r="10" spans="1:15" ht="28.5" customHeight="1">
      <c r="A10" s="80" t="s">
        <v>33</v>
      </c>
      <c r="B10" s="80"/>
      <c r="C10" s="80"/>
      <c r="D10" s="73" t="s">
        <v>34</v>
      </c>
      <c r="E10" s="73"/>
      <c r="F10" s="73"/>
      <c r="G10" s="108">
        <v>50</v>
      </c>
      <c r="H10" s="108"/>
      <c r="I10" s="108"/>
      <c r="J10" s="4" t="s">
        <v>31</v>
      </c>
      <c r="L10" s="9">
        <v>200</v>
      </c>
      <c r="M10" s="9">
        <f t="shared" si="0"/>
        <v>10000</v>
      </c>
      <c r="O10" s="32" t="s">
        <v>151</v>
      </c>
    </row>
    <row r="11" spans="1:15" ht="29.25" customHeight="1">
      <c r="A11" s="80" t="s">
        <v>35</v>
      </c>
      <c r="B11" s="80"/>
      <c r="C11" s="80"/>
      <c r="D11" s="73" t="s">
        <v>36</v>
      </c>
      <c r="E11" s="73"/>
      <c r="F11" s="73"/>
      <c r="G11" s="108">
        <v>20</v>
      </c>
      <c r="H11" s="108"/>
      <c r="I11" s="108"/>
      <c r="J11" s="5" t="s">
        <v>31</v>
      </c>
      <c r="L11" s="9">
        <v>200</v>
      </c>
      <c r="M11" s="9">
        <f t="shared" si="0"/>
        <v>4000</v>
      </c>
      <c r="O11" s="32" t="s">
        <v>153</v>
      </c>
    </row>
    <row r="12" spans="1:15" ht="42.75" customHeight="1">
      <c r="A12" s="109" t="s">
        <v>37</v>
      </c>
      <c r="B12" s="109"/>
      <c r="C12" s="109"/>
      <c r="D12" s="73" t="s">
        <v>38</v>
      </c>
      <c r="E12" s="73"/>
      <c r="F12" s="73"/>
      <c r="G12" s="108">
        <v>40</v>
      </c>
      <c r="H12" s="108"/>
      <c r="I12" s="108"/>
      <c r="J12" s="4" t="s">
        <v>31</v>
      </c>
      <c r="L12" s="9">
        <v>200</v>
      </c>
      <c r="M12" s="9">
        <f t="shared" si="0"/>
        <v>8000</v>
      </c>
      <c r="O12" s="32" t="s">
        <v>148</v>
      </c>
    </row>
    <row r="13" spans="1:15" ht="29.25" customHeight="1">
      <c r="A13" s="107" t="s">
        <v>39</v>
      </c>
      <c r="B13" s="107"/>
      <c r="C13" s="107"/>
      <c r="D13" s="73" t="s">
        <v>40</v>
      </c>
      <c r="E13" s="73"/>
      <c r="F13" s="73"/>
      <c r="G13" s="108">
        <v>70</v>
      </c>
      <c r="H13" s="108"/>
      <c r="I13" s="108"/>
      <c r="J13" s="5" t="s">
        <v>31</v>
      </c>
      <c r="L13" s="9">
        <v>200</v>
      </c>
      <c r="M13" s="9">
        <f t="shared" si="0"/>
        <v>14000</v>
      </c>
      <c r="O13" s="32" t="s">
        <v>152</v>
      </c>
    </row>
    <row r="14" spans="1:15">
      <c r="L14" s="161"/>
      <c r="M14" s="163">
        <f>SUM(M3:M13)</f>
        <v>68000</v>
      </c>
      <c r="O14" s="32" t="s">
        <v>149</v>
      </c>
    </row>
    <row r="16" spans="1:15">
      <c r="F16" t="s">
        <v>264</v>
      </c>
    </row>
    <row r="26" spans="6:6">
      <c r="F26" t="s">
        <v>265</v>
      </c>
    </row>
    <row r="37" spans="6:6">
      <c r="F37" t="s">
        <v>266</v>
      </c>
    </row>
    <row r="48" spans="6:6">
      <c r="F48" t="s">
        <v>267</v>
      </c>
    </row>
  </sheetData>
  <mergeCells count="37">
    <mergeCell ref="A1:J1"/>
    <mergeCell ref="A2:C2"/>
    <mergeCell ref="D2:F2"/>
    <mergeCell ref="G2:I2"/>
    <mergeCell ref="A3:C3"/>
    <mergeCell ref="D3:F3"/>
    <mergeCell ref="G3:I3"/>
    <mergeCell ref="A4:C4"/>
    <mergeCell ref="D4:F4"/>
    <mergeCell ref="G4:I4"/>
    <mergeCell ref="A5:C5"/>
    <mergeCell ref="D5:F5"/>
    <mergeCell ref="G5:I5"/>
    <mergeCell ref="A6:C6"/>
    <mergeCell ref="D6:F6"/>
    <mergeCell ref="G6:I6"/>
    <mergeCell ref="A7:C7"/>
    <mergeCell ref="D7:F7"/>
    <mergeCell ref="G7:I7"/>
    <mergeCell ref="A9:C9"/>
    <mergeCell ref="D8:F8"/>
    <mergeCell ref="G8:I8"/>
    <mergeCell ref="A10:C10"/>
    <mergeCell ref="D9:F9"/>
    <mergeCell ref="G9:I9"/>
    <mergeCell ref="A8:C8"/>
    <mergeCell ref="A13:C13"/>
    <mergeCell ref="D13:F13"/>
    <mergeCell ref="G13:I13"/>
    <mergeCell ref="A11:C11"/>
    <mergeCell ref="D10:F10"/>
    <mergeCell ref="G10:I10"/>
    <mergeCell ref="A12:C12"/>
    <mergeCell ref="D11:F11"/>
    <mergeCell ref="G11:I11"/>
    <mergeCell ref="D12:F12"/>
    <mergeCell ref="G12:I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пл.Rico</vt:lpstr>
      <vt:lpstr>ф-ра Rico</vt:lpstr>
      <vt:lpstr>пл. Rico Leo</vt:lpstr>
      <vt:lpstr>ф-ра Rico Leo</vt:lpstr>
      <vt:lpstr>ф-ра МДФ и карпет</vt:lpstr>
      <vt:lpstr>пл.МДФ</vt:lpstr>
      <vt:lpstr>пл.Carpet</vt:lpstr>
      <vt:lpstr>пл.Royal</vt:lpstr>
      <vt:lpstr>Панели листовые</vt:lpstr>
      <vt:lpstr>УГЛЫ</vt:lpstr>
      <vt:lpstr>панели </vt:lpstr>
      <vt:lpstr>Акссесуары</vt:lpstr>
      <vt:lpstr>Дюбели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uzavarzin</dc:creator>
  <cp:lastModifiedBy>111</cp:lastModifiedBy>
  <cp:lastPrinted>2020-12-07T22:05:59Z</cp:lastPrinted>
  <dcterms:created xsi:type="dcterms:W3CDTF">2020-12-03T18:54:36Z</dcterms:created>
  <dcterms:modified xsi:type="dcterms:W3CDTF">2022-11-28T19:25:01Z</dcterms:modified>
</cp:coreProperties>
</file>