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0730" windowHeight="11760"/>
  </bookViews>
  <sheets>
    <sheet name="Строг. прод. ЕльСосна" sheetId="2" r:id="rId1"/>
    <sheet name="Ест-тв.влаж" sheetId="1" r:id="rId2"/>
    <sheet name="Липа, осина" sheetId="6" r:id="rId3"/>
    <sheet name="Меб. щит" sheetId="5" r:id="rId4"/>
    <sheet name="Лестнич. эл-ты" sheetId="4" r:id="rId5"/>
    <sheet name="Пеллеты" sheetId="7" r:id="rId6"/>
    <sheet name="Дверное полотно" sheetId="10" r:id="rId7"/>
    <sheet name="Лиственница" sheetId="14" r:id="rId8"/>
    <sheet name="Погонажные изделия" sheetId="8" r:id="rId9"/>
    <sheet name="OSB" sheetId="13" r:id="rId10"/>
    <sheet name="b" sheetId="9" state="hidden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79" i="2" l="1"/>
  <c r="L79" i="2" s="1"/>
  <c r="K79" i="2" s="1"/>
  <c r="J79" i="2"/>
  <c r="I80" i="2"/>
  <c r="L80" i="2" s="1"/>
  <c r="K80" i="2" s="1"/>
  <c r="J80" i="2"/>
  <c r="I81" i="2"/>
  <c r="L81" i="2" s="1"/>
  <c r="J81" i="2"/>
  <c r="I82" i="2"/>
  <c r="L82" i="2" s="1"/>
  <c r="J82" i="2"/>
  <c r="I83" i="2"/>
  <c r="L83" i="2" s="1"/>
  <c r="J83" i="2"/>
  <c r="I84" i="2"/>
  <c r="L84" i="2" s="1"/>
  <c r="J84" i="2"/>
  <c r="I85" i="2"/>
  <c r="F85" i="2" s="1"/>
  <c r="J85" i="2"/>
  <c r="I86" i="2"/>
  <c r="F86" i="2" s="1"/>
  <c r="J86" i="2"/>
  <c r="I75" i="2"/>
  <c r="L75" i="2" s="1"/>
  <c r="J75" i="2"/>
  <c r="I76" i="2"/>
  <c r="L76" i="2" s="1"/>
  <c r="J76" i="2"/>
  <c r="I77" i="2"/>
  <c r="O77" i="2" s="1"/>
  <c r="J77" i="2"/>
  <c r="I78" i="2"/>
  <c r="L78" i="2" s="1"/>
  <c r="J78" i="2"/>
  <c r="J45" i="5"/>
  <c r="J46" i="5"/>
  <c r="J47" i="5"/>
  <c r="J48" i="5"/>
  <c r="J49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5" i="5"/>
  <c r="J39" i="5"/>
  <c r="J40" i="5"/>
  <c r="J41" i="5"/>
  <c r="J62" i="5"/>
  <c r="J63" i="5"/>
  <c r="J64" i="5"/>
  <c r="J52" i="5"/>
  <c r="J53" i="5"/>
  <c r="J54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3" i="5"/>
  <c r="G51" i="1"/>
  <c r="H51" i="1" s="1"/>
  <c r="G50" i="1"/>
  <c r="I50" i="1" s="1"/>
  <c r="G49" i="1"/>
  <c r="I49" i="1" s="1"/>
  <c r="G48" i="1"/>
  <c r="I48" i="1" s="1"/>
  <c r="G47" i="1"/>
  <c r="I47" i="1" s="1"/>
  <c r="I46" i="1"/>
  <c r="G46" i="1"/>
  <c r="H46" i="1" s="1"/>
  <c r="G45" i="1"/>
  <c r="I45" i="1" s="1"/>
  <c r="G44" i="1"/>
  <c r="I44" i="1" s="1"/>
  <c r="G43" i="1"/>
  <c r="H43" i="1" s="1"/>
  <c r="G42" i="1"/>
  <c r="I42" i="1" s="1"/>
  <c r="G41" i="1"/>
  <c r="I41" i="1" s="1"/>
  <c r="H40" i="1"/>
  <c r="G40" i="1"/>
  <c r="I40" i="1" s="1"/>
  <c r="G39" i="1"/>
  <c r="I39" i="1" s="1"/>
  <c r="G37" i="1"/>
  <c r="H37" i="1" s="1"/>
  <c r="H36" i="1"/>
  <c r="G36" i="1"/>
  <c r="I36" i="1" s="1"/>
  <c r="G35" i="1"/>
  <c r="I35" i="1" s="1"/>
  <c r="G34" i="1"/>
  <c r="H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H28" i="1" s="1"/>
  <c r="G27" i="1"/>
  <c r="I27" i="1" s="1"/>
  <c r="G26" i="1"/>
  <c r="H26" i="1" s="1"/>
  <c r="G25" i="1"/>
  <c r="I25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H14" i="1"/>
  <c r="G14" i="1"/>
  <c r="I14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G6" i="1"/>
  <c r="I6" i="1" s="1"/>
  <c r="G5" i="1"/>
  <c r="O79" i="2" l="1"/>
  <c r="N79" i="2" s="1"/>
  <c r="K75" i="2"/>
  <c r="K83" i="2"/>
  <c r="K78" i="2"/>
  <c r="K82" i="2"/>
  <c r="O80" i="2"/>
  <c r="N80" i="2" s="1"/>
  <c r="O86" i="2"/>
  <c r="N86" i="2" s="1"/>
  <c r="N77" i="2"/>
  <c r="K81" i="2"/>
  <c r="K84" i="2"/>
  <c r="O85" i="2"/>
  <c r="N85" i="2" s="1"/>
  <c r="K76" i="2"/>
  <c r="O82" i="2"/>
  <c r="N82" i="2" s="1"/>
  <c r="L85" i="2"/>
  <c r="K85" i="2" s="1"/>
  <c r="L86" i="2"/>
  <c r="K86" i="2" s="1"/>
  <c r="O83" i="2"/>
  <c r="N83" i="2" s="1"/>
  <c r="O84" i="2"/>
  <c r="N84" i="2" s="1"/>
  <c r="O81" i="2"/>
  <c r="N81" i="2" s="1"/>
  <c r="L77" i="2"/>
  <c r="K77" i="2" s="1"/>
  <c r="O78" i="2"/>
  <c r="N78" i="2" s="1"/>
  <c r="O75" i="2"/>
  <c r="N75" i="2" s="1"/>
  <c r="O76" i="2"/>
  <c r="N76" i="2" s="1"/>
  <c r="I43" i="1"/>
  <c r="I37" i="1"/>
  <c r="H31" i="1"/>
  <c r="H29" i="1"/>
  <c r="I34" i="1"/>
  <c r="H45" i="1"/>
  <c r="I26" i="1"/>
  <c r="H30" i="1"/>
  <c r="H39" i="1"/>
  <c r="H47" i="1"/>
  <c r="I28" i="1"/>
  <c r="H49" i="1"/>
  <c r="H32" i="1"/>
  <c r="H41" i="1"/>
  <c r="I51" i="1"/>
  <c r="H5" i="1"/>
  <c r="H27" i="1"/>
  <c r="H35" i="1"/>
  <c r="H44" i="1"/>
  <c r="H25" i="1"/>
  <c r="H33" i="1"/>
  <c r="H42" i="1"/>
  <c r="H50" i="1"/>
  <c r="H48" i="1"/>
  <c r="I67" i="2" l="1"/>
  <c r="L67" i="2" s="1"/>
  <c r="J67" i="2"/>
  <c r="I68" i="2"/>
  <c r="L68" i="2" s="1"/>
  <c r="J68" i="2"/>
  <c r="L237" i="6"/>
  <c r="J237" i="6"/>
  <c r="G237" i="6"/>
  <c r="L236" i="6"/>
  <c r="J236" i="6"/>
  <c r="G236" i="6"/>
  <c r="L235" i="6"/>
  <c r="J235" i="6"/>
  <c r="G235" i="6"/>
  <c r="L234" i="6"/>
  <c r="J234" i="6"/>
  <c r="G234" i="6"/>
  <c r="L233" i="6"/>
  <c r="J233" i="6"/>
  <c r="G233" i="6"/>
  <c r="L232" i="6"/>
  <c r="J232" i="6"/>
  <c r="G232" i="6"/>
  <c r="L231" i="6"/>
  <c r="J231" i="6"/>
  <c r="G231" i="6"/>
  <c r="L230" i="6"/>
  <c r="J230" i="6"/>
  <c r="G230" i="6"/>
  <c r="L229" i="6"/>
  <c r="J229" i="6"/>
  <c r="G229" i="6"/>
  <c r="L228" i="6"/>
  <c r="J228" i="6"/>
  <c r="G228" i="6"/>
  <c r="L227" i="6"/>
  <c r="J227" i="6"/>
  <c r="G227" i="6"/>
  <c r="L226" i="6"/>
  <c r="J226" i="6"/>
  <c r="G226" i="6"/>
  <c r="L225" i="6"/>
  <c r="J225" i="6"/>
  <c r="G225" i="6"/>
  <c r="L224" i="6"/>
  <c r="J224" i="6"/>
  <c r="G224" i="6"/>
  <c r="L223" i="6"/>
  <c r="J223" i="6"/>
  <c r="G223" i="6"/>
  <c r="L222" i="6"/>
  <c r="J222" i="6"/>
  <c r="G222" i="6"/>
  <c r="L221" i="6"/>
  <c r="J221" i="6"/>
  <c r="G22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191" i="6"/>
  <c r="G206" i="6"/>
  <c r="G204" i="6"/>
  <c r="G205" i="6"/>
  <c r="G195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08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0" i="6"/>
  <c r="G201" i="6"/>
  <c r="G193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49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70" i="6"/>
  <c r="L170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49" i="6"/>
  <c r="H148" i="6"/>
  <c r="H145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28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88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09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05" i="6"/>
  <c r="G106" i="6"/>
  <c r="G107" i="6"/>
  <c r="G103" i="6"/>
  <c r="G99" i="6"/>
  <c r="G100" i="6"/>
  <c r="G94" i="6"/>
  <c r="G95" i="6"/>
  <c r="G96" i="6"/>
  <c r="G97" i="6"/>
  <c r="G91" i="6"/>
  <c r="G92" i="6"/>
  <c r="G93" i="6"/>
  <c r="G89" i="6"/>
  <c r="J88" i="6"/>
  <c r="L8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J68" i="6"/>
  <c r="J67" i="6"/>
  <c r="L67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46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4" i="6"/>
  <c r="H144" i="6"/>
  <c r="G145" i="6"/>
  <c r="G139" i="6"/>
  <c r="H139" i="6"/>
  <c r="G136" i="6"/>
  <c r="H136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G43" i="6"/>
  <c r="H43" i="6"/>
  <c r="G44" i="6"/>
  <c r="J44" i="6" s="1"/>
  <c r="H44" i="6"/>
  <c r="G41" i="6"/>
  <c r="L41" i="6" s="1"/>
  <c r="H41" i="6"/>
  <c r="G37" i="6"/>
  <c r="J37" i="6" s="1"/>
  <c r="H37" i="6"/>
  <c r="G38" i="6"/>
  <c r="J38" i="6" s="1"/>
  <c r="H38" i="6"/>
  <c r="G36" i="6"/>
  <c r="J36" i="6" s="1"/>
  <c r="H36" i="6"/>
  <c r="G32" i="6"/>
  <c r="L32" i="6" s="1"/>
  <c r="H32" i="6"/>
  <c r="G33" i="6"/>
  <c r="L33" i="6" s="1"/>
  <c r="H33" i="6"/>
  <c r="G34" i="6"/>
  <c r="H34" i="6"/>
  <c r="G31" i="6"/>
  <c r="L31" i="6" s="1"/>
  <c r="H31" i="6"/>
  <c r="G28" i="6"/>
  <c r="J28" i="6" s="1"/>
  <c r="H28" i="6"/>
  <c r="G29" i="6"/>
  <c r="J29" i="6" s="1"/>
  <c r="H29" i="6"/>
  <c r="G26" i="6"/>
  <c r="H26" i="6"/>
  <c r="G22" i="6"/>
  <c r="L22" i="6" s="1"/>
  <c r="H22" i="6"/>
  <c r="G20" i="6"/>
  <c r="H20" i="6"/>
  <c r="G21" i="6"/>
  <c r="J21" i="6" s="1"/>
  <c r="H21" i="6"/>
  <c r="G18" i="6"/>
  <c r="H18" i="6"/>
  <c r="G17" i="6"/>
  <c r="H17" i="6"/>
  <c r="G12" i="6"/>
  <c r="J12" i="6" s="1"/>
  <c r="H12" i="6"/>
  <c r="G13" i="6"/>
  <c r="J13" i="6" s="1"/>
  <c r="H13" i="6"/>
  <c r="G14" i="6"/>
  <c r="L14" i="6" s="1"/>
  <c r="H14" i="6"/>
  <c r="G15" i="6"/>
  <c r="L15" i="6" s="1"/>
  <c r="H15" i="6"/>
  <c r="G11" i="6"/>
  <c r="J11" i="6" s="1"/>
  <c r="H11" i="6"/>
  <c r="G8" i="6"/>
  <c r="H8" i="6"/>
  <c r="G5" i="6"/>
  <c r="J5" i="6" s="1"/>
  <c r="H5" i="6"/>
  <c r="G6" i="6"/>
  <c r="L6" i="6" s="1"/>
  <c r="H6" i="6"/>
  <c r="K68" i="2" l="1"/>
  <c r="K67" i="2"/>
  <c r="O67" i="2"/>
  <c r="N67" i="2" s="1"/>
  <c r="O68" i="2"/>
  <c r="N68" i="2" s="1"/>
  <c r="J17" i="6"/>
  <c r="I17" i="6" s="1"/>
  <c r="J6" i="6"/>
  <c r="I6" i="6" s="1"/>
  <c r="L18" i="6"/>
  <c r="K18" i="6" s="1"/>
  <c r="L43" i="6"/>
  <c r="K43" i="6" s="1"/>
  <c r="L21" i="6"/>
  <c r="K21" i="6" s="1"/>
  <c r="J15" i="6"/>
  <c r="I15" i="6" s="1"/>
  <c r="L17" i="6"/>
  <c r="K17" i="6" s="1"/>
  <c r="L38" i="6"/>
  <c r="K38" i="6" s="1"/>
  <c r="L13" i="6"/>
  <c r="K13" i="6" s="1"/>
  <c r="L37" i="6"/>
  <c r="K37" i="6" s="1"/>
  <c r="L5" i="6"/>
  <c r="K5" i="6" s="1"/>
  <c r="L29" i="6"/>
  <c r="K29" i="6" s="1"/>
  <c r="J22" i="6"/>
  <c r="I22" i="6" s="1"/>
  <c r="J43" i="6"/>
  <c r="I43" i="6" s="1"/>
  <c r="I44" i="6"/>
  <c r="J18" i="6"/>
  <c r="I18" i="6" s="1"/>
  <c r="J31" i="6"/>
  <c r="I31" i="6" s="1"/>
  <c r="I36" i="6"/>
  <c r="L20" i="6"/>
  <c r="K20" i="6" s="1"/>
  <c r="L12" i="6"/>
  <c r="K12" i="6" s="1"/>
  <c r="J34" i="6"/>
  <c r="I34" i="6" s="1"/>
  <c r="J26" i="6"/>
  <c r="I26" i="6" s="1"/>
  <c r="L11" i="6"/>
  <c r="K11" i="6" s="1"/>
  <c r="J8" i="6"/>
  <c r="I8" i="6" s="1"/>
  <c r="L44" i="6"/>
  <c r="K44" i="6" s="1"/>
  <c r="L36" i="6"/>
  <c r="K36" i="6" s="1"/>
  <c r="L28" i="6"/>
  <c r="K28" i="6" s="1"/>
  <c r="J41" i="6"/>
  <c r="I41" i="6" s="1"/>
  <c r="J33" i="6"/>
  <c r="I33" i="6" s="1"/>
  <c r="I29" i="6"/>
  <c r="I37" i="6"/>
  <c r="L8" i="6"/>
  <c r="K8" i="6" s="1"/>
  <c r="I5" i="6"/>
  <c r="I38" i="6"/>
  <c r="J32" i="6"/>
  <c r="I32" i="6" s="1"/>
  <c r="J14" i="6"/>
  <c r="I14" i="6" s="1"/>
  <c r="L34" i="6"/>
  <c r="K34" i="6" s="1"/>
  <c r="I13" i="6"/>
  <c r="J20" i="6"/>
  <c r="I20" i="6" s="1"/>
  <c r="L26" i="6"/>
  <c r="K26" i="6" s="1"/>
  <c r="I11" i="6"/>
  <c r="I12" i="6"/>
  <c r="I28" i="6"/>
  <c r="K41" i="6"/>
  <c r="K31" i="6"/>
  <c r="K32" i="6"/>
  <c r="K33" i="6"/>
  <c r="K22" i="6"/>
  <c r="I21" i="6"/>
  <c r="K15" i="6"/>
  <c r="K6" i="6"/>
  <c r="K14" i="6"/>
  <c r="J5" i="2"/>
  <c r="I126" i="2" l="1"/>
  <c r="L126" i="2" s="1"/>
  <c r="J126" i="2"/>
  <c r="I127" i="2"/>
  <c r="J127" i="2"/>
  <c r="I121" i="2"/>
  <c r="L121" i="2" s="1"/>
  <c r="J121" i="2"/>
  <c r="I122" i="2"/>
  <c r="J122" i="2"/>
  <c r="I116" i="2"/>
  <c r="L116" i="2" s="1"/>
  <c r="J116" i="2"/>
  <c r="I117" i="2"/>
  <c r="O117" i="2" s="1"/>
  <c r="J117" i="2"/>
  <c r="I111" i="2"/>
  <c r="L111" i="2" s="1"/>
  <c r="J111" i="2"/>
  <c r="I112" i="2"/>
  <c r="L112" i="2" s="1"/>
  <c r="J112" i="2"/>
  <c r="I106" i="2"/>
  <c r="L106" i="2" s="1"/>
  <c r="J106" i="2"/>
  <c r="I107" i="2"/>
  <c r="L107" i="2" s="1"/>
  <c r="J107" i="2"/>
  <c r="I101" i="2"/>
  <c r="L101" i="2" s="1"/>
  <c r="J101" i="2"/>
  <c r="I102" i="2"/>
  <c r="O102" i="2" s="1"/>
  <c r="J102" i="2"/>
  <c r="I95" i="2"/>
  <c r="L95" i="2" s="1"/>
  <c r="J95" i="2"/>
  <c r="I97" i="2"/>
  <c r="L97" i="2" s="1"/>
  <c r="J97" i="2"/>
  <c r="I91" i="2"/>
  <c r="L91" i="2" s="1"/>
  <c r="J91" i="2"/>
  <c r="I92" i="2"/>
  <c r="O92" i="2" s="1"/>
  <c r="J92" i="2"/>
  <c r="K126" i="2" l="1"/>
  <c r="O126" i="2"/>
  <c r="N126" i="2" s="1"/>
  <c r="O127" i="2"/>
  <c r="N127" i="2" s="1"/>
  <c r="L127" i="2"/>
  <c r="K127" i="2" s="1"/>
  <c r="N117" i="2"/>
  <c r="K121" i="2"/>
  <c r="O121" i="2"/>
  <c r="N121" i="2" s="1"/>
  <c r="O122" i="2"/>
  <c r="N122" i="2" s="1"/>
  <c r="L122" i="2"/>
  <c r="K122" i="2" s="1"/>
  <c r="L117" i="2"/>
  <c r="K117" i="2" s="1"/>
  <c r="K116" i="2"/>
  <c r="O116" i="2"/>
  <c r="N116" i="2" s="1"/>
  <c r="K112" i="2"/>
  <c r="K111" i="2"/>
  <c r="O111" i="2"/>
  <c r="N111" i="2" s="1"/>
  <c r="O112" i="2"/>
  <c r="N112" i="2" s="1"/>
  <c r="K101" i="2"/>
  <c r="K107" i="2"/>
  <c r="K106" i="2"/>
  <c r="O106" i="2"/>
  <c r="N106" i="2" s="1"/>
  <c r="O107" i="2"/>
  <c r="N107" i="2" s="1"/>
  <c r="N102" i="2"/>
  <c r="O101" i="2"/>
  <c r="N101" i="2" s="1"/>
  <c r="K97" i="2"/>
  <c r="L102" i="2"/>
  <c r="K102" i="2" s="1"/>
  <c r="K95" i="2"/>
  <c r="O95" i="2"/>
  <c r="N95" i="2" s="1"/>
  <c r="O97" i="2"/>
  <c r="N97" i="2" s="1"/>
  <c r="N92" i="2"/>
  <c r="L92" i="2"/>
  <c r="K92" i="2" s="1"/>
  <c r="K91" i="2"/>
  <c r="O91" i="2"/>
  <c r="N91" i="2" s="1"/>
  <c r="G30" i="4" l="1"/>
  <c r="J30" i="4" s="1"/>
  <c r="G29" i="4"/>
  <c r="G28" i="4"/>
  <c r="J28" i="4" s="1"/>
  <c r="G27" i="4"/>
  <c r="G26" i="4"/>
  <c r="G25" i="4"/>
  <c r="G24" i="4"/>
  <c r="G23" i="4"/>
  <c r="G14" i="4"/>
  <c r="J14" i="4" s="1"/>
  <c r="G13" i="4"/>
  <c r="G12" i="4"/>
  <c r="J12" i="4" s="1"/>
  <c r="G11" i="4"/>
  <c r="H28" i="4" l="1"/>
  <c r="H30" i="4"/>
  <c r="H27" i="4"/>
  <c r="H29" i="4"/>
  <c r="J27" i="4"/>
  <c r="J29" i="4"/>
  <c r="H23" i="4"/>
  <c r="H25" i="4"/>
  <c r="J23" i="4"/>
  <c r="J25" i="4"/>
  <c r="H24" i="4"/>
  <c r="H26" i="4"/>
  <c r="J24" i="4"/>
  <c r="J26" i="4"/>
  <c r="H13" i="4"/>
  <c r="J11" i="4"/>
  <c r="J13" i="4"/>
  <c r="H11" i="4"/>
  <c r="H12" i="4"/>
  <c r="H14" i="4"/>
  <c r="I268" i="2" l="1"/>
  <c r="I269" i="2"/>
  <c r="I270" i="2"/>
  <c r="I271" i="2"/>
  <c r="I272" i="2"/>
  <c r="I273" i="2"/>
  <c r="I274" i="2"/>
  <c r="I260" i="2"/>
  <c r="I261" i="2"/>
  <c r="I262" i="2"/>
  <c r="I263" i="2"/>
  <c r="I264" i="2"/>
  <c r="I265" i="2"/>
  <c r="I266" i="2"/>
  <c r="I267" i="2"/>
  <c r="I251" i="2"/>
  <c r="I252" i="2"/>
  <c r="I253" i="2"/>
  <c r="I254" i="2"/>
  <c r="I255" i="2"/>
  <c r="I256" i="2"/>
  <c r="I257" i="2"/>
  <c r="I258" i="2"/>
  <c r="I259" i="2"/>
  <c r="I243" i="2"/>
  <c r="I244" i="2"/>
  <c r="O244" i="2" s="1"/>
  <c r="I245" i="2"/>
  <c r="I246" i="2"/>
  <c r="I247" i="2"/>
  <c r="I248" i="2"/>
  <c r="I249" i="2"/>
  <c r="I250" i="2"/>
  <c r="I235" i="2"/>
  <c r="I236" i="2"/>
  <c r="I237" i="2"/>
  <c r="I238" i="2"/>
  <c r="O238" i="2" s="1"/>
  <c r="I239" i="2"/>
  <c r="I240" i="2"/>
  <c r="I241" i="2"/>
  <c r="I242" i="2"/>
  <c r="I227" i="2"/>
  <c r="I228" i="2"/>
  <c r="I229" i="2"/>
  <c r="L229" i="2" s="1"/>
  <c r="I230" i="2"/>
  <c r="I231" i="2"/>
  <c r="I232" i="2"/>
  <c r="I233" i="2"/>
  <c r="I234" i="2"/>
  <c r="I221" i="2"/>
  <c r="I222" i="2"/>
  <c r="I223" i="2"/>
  <c r="I224" i="2"/>
  <c r="I225" i="2"/>
  <c r="I226" i="2"/>
  <c r="I220" i="2"/>
  <c r="I219" i="2"/>
  <c r="I216" i="2"/>
  <c r="O269" i="2"/>
  <c r="O268" i="2"/>
  <c r="L228" i="2"/>
  <c r="O236" i="2"/>
  <c r="I215" i="2"/>
  <c r="I214" i="2"/>
  <c r="I213" i="2"/>
  <c r="I212" i="2"/>
  <c r="I211" i="2"/>
  <c r="I210" i="2"/>
  <c r="I209" i="2"/>
  <c r="I208" i="2"/>
  <c r="I207" i="2"/>
  <c r="I196" i="2"/>
  <c r="I195" i="2"/>
  <c r="I194" i="2"/>
  <c r="I193" i="2"/>
  <c r="I192" i="2"/>
  <c r="I191" i="2"/>
  <c r="I190" i="2"/>
  <c r="I189" i="2"/>
  <c r="I188" i="2"/>
  <c r="I187" i="2"/>
  <c r="I186" i="2"/>
  <c r="I176" i="2"/>
  <c r="I177" i="2"/>
  <c r="I178" i="2"/>
  <c r="I164" i="2"/>
  <c r="J164" i="2"/>
  <c r="J159" i="2"/>
  <c r="I159" i="2"/>
  <c r="J158" i="2"/>
  <c r="I158" i="2"/>
  <c r="J157" i="2"/>
  <c r="I157" i="2"/>
  <c r="I154" i="2"/>
  <c r="J154" i="2"/>
  <c r="I146" i="2"/>
  <c r="J146" i="2"/>
  <c r="I145" i="2"/>
  <c r="J145" i="2"/>
  <c r="I143" i="2"/>
  <c r="J143" i="2"/>
  <c r="I144" i="2"/>
  <c r="J144" i="2"/>
  <c r="I134" i="2"/>
  <c r="J134" i="2"/>
  <c r="J118" i="2"/>
  <c r="I118" i="2"/>
  <c r="J115" i="2"/>
  <c r="I115" i="2"/>
  <c r="J114" i="2"/>
  <c r="I114" i="2"/>
  <c r="J108" i="2"/>
  <c r="I108" i="2"/>
  <c r="J105" i="2"/>
  <c r="I105" i="2"/>
  <c r="J104" i="2"/>
  <c r="I104" i="2"/>
  <c r="L236" i="2" l="1"/>
  <c r="O267" i="2"/>
  <c r="L104" i="2"/>
  <c r="K104" i="2" s="1"/>
  <c r="O115" i="2"/>
  <c r="N115" i="2" s="1"/>
  <c r="L157" i="2"/>
  <c r="K157" i="2" s="1"/>
  <c r="L178" i="2"/>
  <c r="O213" i="2"/>
  <c r="O266" i="2"/>
  <c r="L143" i="2"/>
  <c r="K143" i="2" s="1"/>
  <c r="L177" i="2"/>
  <c r="L231" i="2"/>
  <c r="O272" i="2"/>
  <c r="O242" i="2"/>
  <c r="L215" i="2"/>
  <c r="L238" i="2"/>
  <c r="L237" i="2"/>
  <c r="O263" i="2"/>
  <c r="O270" i="2"/>
  <c r="L114" i="2"/>
  <c r="K114" i="2" s="1"/>
  <c r="O154" i="2"/>
  <c r="N154" i="2" s="1"/>
  <c r="O241" i="2"/>
  <c r="O158" i="2"/>
  <c r="N158" i="2" s="1"/>
  <c r="L187" i="2"/>
  <c r="O228" i="2"/>
  <c r="L164" i="2"/>
  <c r="K164" i="2" s="1"/>
  <c r="O105" i="2"/>
  <c r="N105" i="2" s="1"/>
  <c r="L134" i="2"/>
  <c r="K134" i="2" s="1"/>
  <c r="L146" i="2"/>
  <c r="K146" i="2" s="1"/>
  <c r="L235" i="2"/>
  <c r="O243" i="2"/>
  <c r="L227" i="2"/>
  <c r="O229" i="2"/>
  <c r="O245" i="2"/>
  <c r="L230" i="2"/>
  <c r="O227" i="2"/>
  <c r="O235" i="2"/>
  <c r="O265" i="2"/>
  <c r="O271" i="2"/>
  <c r="O247" i="2"/>
  <c r="L239" i="2"/>
  <c r="O231" i="2"/>
  <c r="L242" i="2"/>
  <c r="L232" i="2"/>
  <c r="O273" i="2"/>
  <c r="O239" i="2"/>
  <c r="L234" i="2"/>
  <c r="O274" i="2"/>
  <c r="O264" i="2"/>
  <c r="O248" i="2"/>
  <c r="O246" i="2"/>
  <c r="O249" i="2"/>
  <c r="O250" i="2"/>
  <c r="L241" i="2"/>
  <c r="O240" i="2"/>
  <c r="L240" i="2"/>
  <c r="O237" i="2"/>
  <c r="O234" i="2"/>
  <c r="O232" i="2"/>
  <c r="O230" i="2"/>
  <c r="L233" i="2"/>
  <c r="O233" i="2"/>
  <c r="O176" i="2"/>
  <c r="L176" i="2"/>
  <c r="L209" i="2"/>
  <c r="O209" i="2"/>
  <c r="O215" i="2"/>
  <c r="L211" i="2"/>
  <c r="O211" i="2"/>
  <c r="L208" i="2"/>
  <c r="L210" i="2"/>
  <c r="L212" i="2"/>
  <c r="L214" i="2"/>
  <c r="L216" i="2"/>
  <c r="L207" i="2"/>
  <c r="O207" i="2"/>
  <c r="O208" i="2"/>
  <c r="O210" i="2"/>
  <c r="O212" i="2"/>
  <c r="O214" i="2"/>
  <c r="O216" i="2"/>
  <c r="L213" i="2"/>
  <c r="O178" i="2"/>
  <c r="O177" i="2"/>
  <c r="L189" i="2"/>
  <c r="L191" i="2"/>
  <c r="L193" i="2"/>
  <c r="L195" i="2"/>
  <c r="O187" i="2"/>
  <c r="O189" i="2"/>
  <c r="O191" i="2"/>
  <c r="O193" i="2"/>
  <c r="O195" i="2"/>
  <c r="L186" i="2"/>
  <c r="L188" i="2"/>
  <c r="L190" i="2"/>
  <c r="L192" i="2"/>
  <c r="L194" i="2"/>
  <c r="L196" i="2"/>
  <c r="O186" i="2"/>
  <c r="O188" i="2"/>
  <c r="O190" i="2"/>
  <c r="O192" i="2"/>
  <c r="O194" i="2"/>
  <c r="O196" i="2"/>
  <c r="O164" i="2"/>
  <c r="N164" i="2" s="1"/>
  <c r="O144" i="2"/>
  <c r="N144" i="2" s="1"/>
  <c r="L144" i="2"/>
  <c r="K144" i="2" s="1"/>
  <c r="L154" i="2"/>
  <c r="K154" i="2" s="1"/>
  <c r="O157" i="2"/>
  <c r="N157" i="2" s="1"/>
  <c r="O145" i="2"/>
  <c r="N145" i="2" s="1"/>
  <c r="L145" i="2"/>
  <c r="K145" i="2" s="1"/>
  <c r="L159" i="2"/>
  <c r="K159" i="2" s="1"/>
  <c r="L158" i="2"/>
  <c r="K158" i="2" s="1"/>
  <c r="O159" i="2"/>
  <c r="N159" i="2" s="1"/>
  <c r="O146" i="2"/>
  <c r="N146" i="2" s="1"/>
  <c r="O134" i="2"/>
  <c r="N134" i="2" s="1"/>
  <c r="O143" i="2"/>
  <c r="N143" i="2" s="1"/>
  <c r="O114" i="2"/>
  <c r="N114" i="2" s="1"/>
  <c r="L118" i="2"/>
  <c r="K118" i="2" s="1"/>
  <c r="O104" i="2"/>
  <c r="N104" i="2" s="1"/>
  <c r="L115" i="2"/>
  <c r="K115" i="2" s="1"/>
  <c r="O118" i="2"/>
  <c r="N118" i="2" s="1"/>
  <c r="L108" i="2"/>
  <c r="K108" i="2" s="1"/>
  <c r="L105" i="2"/>
  <c r="K105" i="2" s="1"/>
  <c r="O108" i="2"/>
  <c r="N108" i="2" s="1"/>
  <c r="J42" i="2" l="1"/>
  <c r="I42" i="2"/>
  <c r="J41" i="2"/>
  <c r="I41" i="2"/>
  <c r="J40" i="2"/>
  <c r="I40" i="2"/>
  <c r="J39" i="2"/>
  <c r="I39" i="2"/>
  <c r="J38" i="2"/>
  <c r="I38" i="2"/>
  <c r="J37" i="2"/>
  <c r="I37" i="2"/>
  <c r="I32" i="2"/>
  <c r="J32" i="2"/>
  <c r="I33" i="2"/>
  <c r="J33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I31" i="2"/>
  <c r="J31" i="2"/>
  <c r="I34" i="2"/>
  <c r="J34" i="2"/>
  <c r="I35" i="2"/>
  <c r="J35" i="2"/>
  <c r="I36" i="2"/>
  <c r="J36" i="2"/>
  <c r="I19" i="2"/>
  <c r="J19" i="2"/>
  <c r="I18" i="2"/>
  <c r="J18" i="2"/>
  <c r="I5" i="2"/>
  <c r="G41" i="4"/>
  <c r="H41" i="4" s="1"/>
  <c r="G49" i="4"/>
  <c r="G50" i="4"/>
  <c r="G51" i="4"/>
  <c r="G52" i="4"/>
  <c r="J52" i="4" s="1"/>
  <c r="G53" i="4"/>
  <c r="H53" i="4" s="1"/>
  <c r="G54" i="4"/>
  <c r="H54" i="4" s="1"/>
  <c r="G55" i="4"/>
  <c r="H55" i="4" s="1"/>
  <c r="G56" i="4"/>
  <c r="H56" i="4" s="1"/>
  <c r="G42" i="4"/>
  <c r="G43" i="4"/>
  <c r="J43" i="4" s="1"/>
  <c r="G44" i="4"/>
  <c r="J44" i="4" s="1"/>
  <c r="G45" i="4"/>
  <c r="J45" i="4" s="1"/>
  <c r="G46" i="4"/>
  <c r="J46" i="4" s="1"/>
  <c r="G47" i="4"/>
  <c r="J47" i="4" s="1"/>
  <c r="G48" i="4"/>
  <c r="J48" i="4" s="1"/>
  <c r="G35" i="4"/>
  <c r="J35" i="4" s="1"/>
  <c r="G36" i="4"/>
  <c r="J36" i="4" s="1"/>
  <c r="G37" i="4"/>
  <c r="J37" i="4" s="1"/>
  <c r="G38" i="4"/>
  <c r="G39" i="4"/>
  <c r="G40" i="4"/>
  <c r="J40" i="4" s="1"/>
  <c r="G31" i="4"/>
  <c r="G32" i="4"/>
  <c r="J32" i="4" s="1"/>
  <c r="G33" i="4"/>
  <c r="J33" i="4" s="1"/>
  <c r="G34" i="4"/>
  <c r="G19" i="4"/>
  <c r="J19" i="4" s="1"/>
  <c r="G20" i="4"/>
  <c r="H20" i="4" s="1"/>
  <c r="G21" i="4"/>
  <c r="J21" i="4" s="1"/>
  <c r="G22" i="4"/>
  <c r="G7" i="4"/>
  <c r="H7" i="4" s="1"/>
  <c r="G9" i="4"/>
  <c r="H9" i="4" s="1"/>
  <c r="G10" i="4"/>
  <c r="G15" i="4"/>
  <c r="J15" i="4" s="1"/>
  <c r="G16" i="4"/>
  <c r="J16" i="4" s="1"/>
  <c r="G17" i="4"/>
  <c r="J17" i="4" s="1"/>
  <c r="G18" i="4"/>
  <c r="H18" i="4" s="1"/>
  <c r="H52" i="4" l="1"/>
  <c r="L5" i="2"/>
  <c r="K5" i="2" s="1"/>
  <c r="O33" i="2"/>
  <c r="N33" i="2" s="1"/>
  <c r="L39" i="2"/>
  <c r="K39" i="2" s="1"/>
  <c r="L28" i="2"/>
  <c r="K28" i="2" s="1"/>
  <c r="L40" i="2"/>
  <c r="K40" i="2" s="1"/>
  <c r="L27" i="2"/>
  <c r="K27" i="2" s="1"/>
  <c r="L32" i="2"/>
  <c r="K32" i="2" s="1"/>
  <c r="O25" i="2"/>
  <c r="N25" i="2" s="1"/>
  <c r="O29" i="2"/>
  <c r="N29" i="2" s="1"/>
  <c r="O41" i="2"/>
  <c r="N41" i="2" s="1"/>
  <c r="L31" i="2"/>
  <c r="K31" i="2" s="1"/>
  <c r="O35" i="2"/>
  <c r="N35" i="2" s="1"/>
  <c r="L19" i="2"/>
  <c r="K19" i="2" s="1"/>
  <c r="L18" i="2"/>
  <c r="K18" i="2" s="1"/>
  <c r="O34" i="2"/>
  <c r="N34" i="2" s="1"/>
  <c r="H36" i="4"/>
  <c r="H51" i="4"/>
  <c r="H15" i="4"/>
  <c r="H33" i="4"/>
  <c r="H39" i="4"/>
  <c r="H38" i="4"/>
  <c r="H37" i="4"/>
  <c r="J56" i="4"/>
  <c r="J10" i="4"/>
  <c r="J41" i="4"/>
  <c r="J22" i="4"/>
  <c r="H46" i="4"/>
  <c r="H22" i="4"/>
  <c r="H44" i="4"/>
  <c r="O40" i="2"/>
  <c r="N40" i="2" s="1"/>
  <c r="L38" i="2"/>
  <c r="K38" i="2" s="1"/>
  <c r="O38" i="2"/>
  <c r="N38" i="2" s="1"/>
  <c r="L33" i="2"/>
  <c r="K33" i="2" s="1"/>
  <c r="L37" i="2"/>
  <c r="K37" i="2" s="1"/>
  <c r="O39" i="2"/>
  <c r="N39" i="2" s="1"/>
  <c r="O37" i="2"/>
  <c r="N37" i="2" s="1"/>
  <c r="L42" i="2"/>
  <c r="K42" i="2" s="1"/>
  <c r="L41" i="2"/>
  <c r="K41" i="2" s="1"/>
  <c r="O42" i="2"/>
  <c r="N42" i="2" s="1"/>
  <c r="O32" i="2"/>
  <c r="N32" i="2" s="1"/>
  <c r="L34" i="2"/>
  <c r="K34" i="2" s="1"/>
  <c r="L26" i="2"/>
  <c r="K26" i="2" s="1"/>
  <c r="O26" i="2"/>
  <c r="N26" i="2" s="1"/>
  <c r="O36" i="2"/>
  <c r="N36" i="2" s="1"/>
  <c r="O28" i="2"/>
  <c r="N28" i="2" s="1"/>
  <c r="L25" i="2"/>
  <c r="K25" i="2" s="1"/>
  <c r="L24" i="2"/>
  <c r="K24" i="2" s="1"/>
  <c r="O24" i="2"/>
  <c r="N24" i="2" s="1"/>
  <c r="L36" i="2"/>
  <c r="K36" i="2" s="1"/>
  <c r="O27" i="2"/>
  <c r="N27" i="2" s="1"/>
  <c r="L30" i="2"/>
  <c r="K30" i="2" s="1"/>
  <c r="L29" i="2"/>
  <c r="K29" i="2" s="1"/>
  <c r="L35" i="2"/>
  <c r="K35" i="2" s="1"/>
  <c r="O30" i="2"/>
  <c r="N30" i="2" s="1"/>
  <c r="O31" i="2"/>
  <c r="N31" i="2" s="1"/>
  <c r="O19" i="2"/>
  <c r="N19" i="2" s="1"/>
  <c r="O18" i="2"/>
  <c r="N18" i="2" s="1"/>
  <c r="O5" i="2"/>
  <c r="N5" i="2" s="1"/>
  <c r="H49" i="4"/>
  <c r="J49" i="4"/>
  <c r="H32" i="4"/>
  <c r="H31" i="4"/>
  <c r="J39" i="4"/>
  <c r="H50" i="4"/>
  <c r="J31" i="4"/>
  <c r="J38" i="4"/>
  <c r="H17" i="4"/>
  <c r="H48" i="4"/>
  <c r="H16" i="4"/>
  <c r="H40" i="4"/>
  <c r="H47" i="4"/>
  <c r="H45" i="4"/>
  <c r="J9" i="4"/>
  <c r="J55" i="4"/>
  <c r="J7" i="4"/>
  <c r="J53" i="4"/>
  <c r="J18" i="4"/>
  <c r="H35" i="4"/>
  <c r="H42" i="4"/>
  <c r="J51" i="4"/>
  <c r="J42" i="4"/>
  <c r="J54" i="4"/>
  <c r="H10" i="4"/>
  <c r="J34" i="4"/>
  <c r="H43" i="4"/>
  <c r="H34" i="4"/>
  <c r="J50" i="4"/>
  <c r="H21" i="4"/>
  <c r="J20" i="4"/>
  <c r="H19" i="4"/>
  <c r="G207" i="6" l="1"/>
  <c r="G203" i="6"/>
  <c r="G202" i="6"/>
  <c r="G199" i="6"/>
  <c r="G198" i="6"/>
  <c r="G197" i="6"/>
  <c r="G196" i="6"/>
  <c r="G194" i="6"/>
  <c r="G192" i="6"/>
  <c r="G191" i="6"/>
  <c r="G148" i="6"/>
  <c r="H147" i="6"/>
  <c r="G147" i="6"/>
  <c r="H146" i="6"/>
  <c r="G146" i="6"/>
  <c r="H143" i="6"/>
  <c r="G143" i="6"/>
  <c r="H142" i="6"/>
  <c r="G142" i="6"/>
  <c r="H141" i="6"/>
  <c r="G141" i="6"/>
  <c r="H140" i="6"/>
  <c r="G140" i="6"/>
  <c r="H138" i="6"/>
  <c r="G138" i="6"/>
  <c r="H137" i="6"/>
  <c r="G137" i="6"/>
  <c r="H135" i="6"/>
  <c r="G135" i="6"/>
  <c r="G108" i="6"/>
  <c r="G104" i="6"/>
  <c r="G102" i="6"/>
  <c r="G101" i="6"/>
  <c r="G98" i="6"/>
  <c r="G90" i="6"/>
  <c r="G88" i="6"/>
  <c r="H45" i="6"/>
  <c r="G45" i="6"/>
  <c r="H42" i="6"/>
  <c r="G42" i="6"/>
  <c r="H40" i="6"/>
  <c r="G40" i="6"/>
  <c r="H39" i="6"/>
  <c r="G39" i="6"/>
  <c r="H35" i="6"/>
  <c r="G35" i="6"/>
  <c r="H30" i="6"/>
  <c r="G30" i="6"/>
  <c r="H27" i="6"/>
  <c r="G27" i="6"/>
  <c r="H25" i="6"/>
  <c r="G25" i="6"/>
  <c r="H24" i="6"/>
  <c r="G24" i="6"/>
  <c r="H23" i="6"/>
  <c r="G23" i="6"/>
  <c r="H19" i="6"/>
  <c r="G19" i="6"/>
  <c r="H16" i="6"/>
  <c r="G16" i="6"/>
  <c r="H10" i="6"/>
  <c r="G10" i="6"/>
  <c r="H9" i="6"/>
  <c r="G9" i="6"/>
  <c r="H7" i="6"/>
  <c r="G7" i="6"/>
  <c r="H4" i="6"/>
  <c r="G4" i="6"/>
  <c r="L9" i="6" l="1"/>
  <c r="K9" i="6" s="1"/>
  <c r="J9" i="6"/>
  <c r="I9" i="6" s="1"/>
  <c r="J45" i="6"/>
  <c r="I45" i="6" s="1"/>
  <c r="L45" i="6"/>
  <c r="K45" i="6" s="1"/>
  <c r="L42" i="6"/>
  <c r="K42" i="6" s="1"/>
  <c r="J42" i="6"/>
  <c r="I42" i="6" s="1"/>
  <c r="L10" i="6"/>
  <c r="K10" i="6" s="1"/>
  <c r="J10" i="6"/>
  <c r="I10" i="6" s="1"/>
  <c r="L16" i="6"/>
  <c r="K16" i="6" s="1"/>
  <c r="J16" i="6"/>
  <c r="I16" i="6" s="1"/>
  <c r="L25" i="6"/>
  <c r="K25" i="6" s="1"/>
  <c r="J25" i="6"/>
  <c r="I25" i="6" s="1"/>
  <c r="L39" i="6"/>
  <c r="K39" i="6" s="1"/>
  <c r="J39" i="6"/>
  <c r="I39" i="6" s="1"/>
  <c r="J30" i="6"/>
  <c r="I30" i="6" s="1"/>
  <c r="L30" i="6"/>
  <c r="K30" i="6" s="1"/>
  <c r="L24" i="6"/>
  <c r="K24" i="6" s="1"/>
  <c r="J24" i="6"/>
  <c r="I24" i="6" s="1"/>
  <c r="L4" i="6"/>
  <c r="K4" i="6" s="1"/>
  <c r="J4" i="6"/>
  <c r="I4" i="6" s="1"/>
  <c r="L23" i="6"/>
  <c r="K23" i="6" s="1"/>
  <c r="J23" i="6"/>
  <c r="I23" i="6" s="1"/>
  <c r="L7" i="6"/>
  <c r="K7" i="6" s="1"/>
  <c r="J7" i="6"/>
  <c r="I7" i="6" s="1"/>
  <c r="J19" i="6"/>
  <c r="I19" i="6" s="1"/>
  <c r="L19" i="6"/>
  <c r="K19" i="6" s="1"/>
  <c r="J27" i="6"/>
  <c r="I27" i="6" s="1"/>
  <c r="L27" i="6"/>
  <c r="K27" i="6" s="1"/>
  <c r="J40" i="6"/>
  <c r="I40" i="6" s="1"/>
  <c r="L40" i="6"/>
  <c r="K40" i="6" s="1"/>
  <c r="L35" i="6"/>
  <c r="K35" i="6" s="1"/>
  <c r="J35" i="6"/>
  <c r="I35" i="6" s="1"/>
  <c r="G8" i="4"/>
  <c r="L220" i="2"/>
  <c r="L221" i="2"/>
  <c r="L222" i="2"/>
  <c r="L223" i="2"/>
  <c r="L224" i="2"/>
  <c r="L225" i="2"/>
  <c r="L226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19" i="2"/>
  <c r="O220" i="2"/>
  <c r="O221" i="2"/>
  <c r="O222" i="2"/>
  <c r="O223" i="2"/>
  <c r="O224" i="2"/>
  <c r="O225" i="2"/>
  <c r="O226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19" i="2"/>
  <c r="H8" i="4" l="1"/>
  <c r="J8" i="4"/>
  <c r="I167" i="2"/>
  <c r="I168" i="2"/>
  <c r="I169" i="2"/>
  <c r="I170" i="2"/>
  <c r="I171" i="2"/>
  <c r="O171" i="2" s="1"/>
  <c r="I172" i="2"/>
  <c r="I173" i="2"/>
  <c r="I174" i="2"/>
  <c r="I175" i="2"/>
  <c r="I179" i="2"/>
  <c r="I180" i="2"/>
  <c r="I181" i="2"/>
  <c r="I182" i="2"/>
  <c r="I183" i="2"/>
  <c r="I184" i="2"/>
  <c r="I185" i="2"/>
  <c r="I197" i="2"/>
  <c r="I198" i="2"/>
  <c r="I199" i="2"/>
  <c r="I200" i="2"/>
  <c r="I201" i="2"/>
  <c r="I202" i="2"/>
  <c r="I203" i="2"/>
  <c r="I204" i="2"/>
  <c r="I205" i="2"/>
  <c r="I206" i="2"/>
  <c r="L197" i="2" l="1"/>
  <c r="L203" i="2"/>
  <c r="L171" i="2"/>
  <c r="L181" i="2"/>
  <c r="L179" i="2"/>
  <c r="L205" i="2"/>
  <c r="L170" i="2"/>
  <c r="L168" i="2"/>
  <c r="L200" i="2"/>
  <c r="O182" i="2"/>
  <c r="O169" i="2"/>
  <c r="L201" i="2"/>
  <c r="L175" i="2"/>
  <c r="L167" i="2"/>
  <c r="L185" i="2"/>
  <c r="L174" i="2"/>
  <c r="L199" i="2"/>
  <c r="L184" i="2"/>
  <c r="O173" i="2"/>
  <c r="L204" i="2"/>
  <c r="O180" i="2"/>
  <c r="O202" i="2"/>
  <c r="O206" i="2"/>
  <c r="L198" i="2"/>
  <c r="L183" i="2"/>
  <c r="L172" i="2"/>
  <c r="O198" i="2"/>
  <c r="L202" i="2"/>
  <c r="O183" i="2"/>
  <c r="L182" i="2"/>
  <c r="O175" i="2"/>
  <c r="L169" i="2"/>
  <c r="O199" i="2"/>
  <c r="O179" i="2"/>
  <c r="O168" i="2"/>
  <c r="L173" i="2"/>
  <c r="O201" i="2"/>
  <c r="O185" i="2"/>
  <c r="L206" i="2"/>
  <c r="L180" i="2"/>
  <c r="O204" i="2"/>
  <c r="O200" i="2"/>
  <c r="O174" i="2"/>
  <c r="O203" i="2"/>
  <c r="O184" i="2"/>
  <c r="O170" i="2"/>
  <c r="O167" i="2"/>
  <c r="O205" i="2"/>
  <c r="O197" i="2"/>
  <c r="O181" i="2"/>
  <c r="O172" i="2"/>
  <c r="J140" i="2" l="1"/>
  <c r="I140" i="2"/>
  <c r="O140" i="2" s="1"/>
  <c r="J139" i="2"/>
  <c r="I139" i="2"/>
  <c r="J128" i="2"/>
  <c r="I128" i="2"/>
  <c r="J125" i="2"/>
  <c r="I125" i="2"/>
  <c r="J124" i="2"/>
  <c r="I124" i="2"/>
  <c r="J123" i="2"/>
  <c r="I123" i="2"/>
  <c r="J120" i="2"/>
  <c r="I120" i="2"/>
  <c r="J119" i="2"/>
  <c r="I119" i="2"/>
  <c r="J113" i="2"/>
  <c r="I113" i="2"/>
  <c r="J110" i="2"/>
  <c r="I110" i="2"/>
  <c r="J109" i="2"/>
  <c r="I109" i="2"/>
  <c r="J103" i="2"/>
  <c r="I103" i="2"/>
  <c r="J100" i="2"/>
  <c r="I100" i="2"/>
  <c r="J99" i="2"/>
  <c r="I99" i="2"/>
  <c r="J96" i="2"/>
  <c r="I96" i="2"/>
  <c r="O119" i="2" l="1"/>
  <c r="N119" i="2" s="1"/>
  <c r="O125" i="2"/>
  <c r="N125" i="2" s="1"/>
  <c r="L103" i="2"/>
  <c r="K103" i="2" s="1"/>
  <c r="L120" i="2"/>
  <c r="K120" i="2" s="1"/>
  <c r="O123" i="2"/>
  <c r="N123" i="2" s="1"/>
  <c r="O109" i="2"/>
  <c r="N109" i="2" s="1"/>
  <c r="L128" i="2"/>
  <c r="K128" i="2" s="1"/>
  <c r="O110" i="2"/>
  <c r="N110" i="2" s="1"/>
  <c r="O139" i="2"/>
  <c r="N139" i="2" s="1"/>
  <c r="L100" i="2"/>
  <c r="K100" i="2" s="1"/>
  <c r="O124" i="2"/>
  <c r="N124" i="2" s="1"/>
  <c r="O99" i="2"/>
  <c r="N99" i="2" s="1"/>
  <c r="O113" i="2"/>
  <c r="N113" i="2" s="1"/>
  <c r="N140" i="2"/>
  <c r="L139" i="2"/>
  <c r="K139" i="2" s="1"/>
  <c r="L140" i="2"/>
  <c r="K140" i="2" s="1"/>
  <c r="L96" i="2"/>
  <c r="K96" i="2" s="1"/>
  <c r="O96" i="2"/>
  <c r="N96" i="2" s="1"/>
  <c r="L113" i="2"/>
  <c r="K113" i="2" s="1"/>
  <c r="L125" i="2"/>
  <c r="K125" i="2" s="1"/>
  <c r="O128" i="2"/>
  <c r="N128" i="2" s="1"/>
  <c r="L124" i="2"/>
  <c r="K124" i="2" s="1"/>
  <c r="O103" i="2"/>
  <c r="N103" i="2" s="1"/>
  <c r="L119" i="2"/>
  <c r="K119" i="2" s="1"/>
  <c r="L99" i="2"/>
  <c r="K99" i="2" s="1"/>
  <c r="O120" i="2"/>
  <c r="N120" i="2" s="1"/>
  <c r="L123" i="2"/>
  <c r="K123" i="2" s="1"/>
  <c r="L110" i="2"/>
  <c r="K110" i="2" s="1"/>
  <c r="L109" i="2"/>
  <c r="K109" i="2" s="1"/>
  <c r="O100" i="2"/>
  <c r="N100" i="2" s="1"/>
  <c r="J73" i="2"/>
  <c r="I73" i="2"/>
  <c r="J22" i="2"/>
  <c r="I22" i="2"/>
  <c r="L73" i="2" l="1"/>
  <c r="K73" i="2" s="1"/>
  <c r="O73" i="2"/>
  <c r="N73" i="2" s="1"/>
  <c r="L22" i="2"/>
  <c r="K22" i="2" s="1"/>
  <c r="O22" i="2"/>
  <c r="N22" i="2" s="1"/>
  <c r="H101" i="5" l="1"/>
  <c r="G101" i="5"/>
  <c r="J101" i="5" s="1"/>
  <c r="H100" i="5"/>
  <c r="G100" i="5"/>
  <c r="M100" i="5" s="1"/>
  <c r="L100" i="5" s="1"/>
  <c r="H99" i="5"/>
  <c r="G99" i="5"/>
  <c r="H98" i="5"/>
  <c r="G98" i="5"/>
  <c r="H97" i="5"/>
  <c r="G97" i="5"/>
  <c r="H96" i="5"/>
  <c r="G96" i="5"/>
  <c r="H95" i="5"/>
  <c r="G95" i="5"/>
  <c r="M95" i="5" s="1"/>
  <c r="H94" i="5"/>
  <c r="G94" i="5"/>
  <c r="J94" i="5" s="1"/>
  <c r="H93" i="5"/>
  <c r="I93" i="5" s="1"/>
  <c r="G93" i="5"/>
  <c r="H92" i="5"/>
  <c r="G92" i="5"/>
  <c r="J92" i="5" s="1"/>
  <c r="H90" i="5"/>
  <c r="G90" i="5"/>
  <c r="H89" i="5"/>
  <c r="G89" i="5"/>
  <c r="I89" i="5" s="1"/>
  <c r="H88" i="5"/>
  <c r="G88" i="5"/>
  <c r="H87" i="5"/>
  <c r="G87" i="5"/>
  <c r="H86" i="5"/>
  <c r="I86" i="5" s="1"/>
  <c r="G86" i="5"/>
  <c r="H85" i="5"/>
  <c r="G85" i="5"/>
  <c r="H84" i="5"/>
  <c r="G84" i="5"/>
  <c r="H83" i="5"/>
  <c r="G83" i="5"/>
  <c r="M83" i="5" s="1"/>
  <c r="L83" i="5" s="1"/>
  <c r="H82" i="5"/>
  <c r="G82" i="5"/>
  <c r="M82" i="5" s="1"/>
  <c r="H81" i="5"/>
  <c r="G81" i="5"/>
  <c r="H80" i="5"/>
  <c r="G80" i="5"/>
  <c r="H79" i="5"/>
  <c r="G79" i="5"/>
  <c r="H78" i="5"/>
  <c r="G78" i="5"/>
  <c r="M78" i="5" s="1"/>
  <c r="H77" i="5"/>
  <c r="G77" i="5"/>
  <c r="H76" i="5"/>
  <c r="I76" i="5" s="1"/>
  <c r="G76" i="5"/>
  <c r="H75" i="5"/>
  <c r="G75" i="5"/>
  <c r="J75" i="5" s="1"/>
  <c r="I75" i="5" s="1"/>
  <c r="H70" i="5"/>
  <c r="G70" i="5"/>
  <c r="M70" i="5" s="1"/>
  <c r="L70" i="5" s="1"/>
  <c r="H69" i="5"/>
  <c r="G69" i="5"/>
  <c r="J69" i="5" s="1"/>
  <c r="H68" i="5"/>
  <c r="G68" i="5"/>
  <c r="J68" i="5" s="1"/>
  <c r="H67" i="5"/>
  <c r="G67" i="5"/>
  <c r="H66" i="5"/>
  <c r="G66" i="5"/>
  <c r="H65" i="5"/>
  <c r="G65" i="5"/>
  <c r="H64" i="5"/>
  <c r="G64" i="5"/>
  <c r="H63" i="5"/>
  <c r="G63" i="5"/>
  <c r="H62" i="5"/>
  <c r="I62" i="5" s="1"/>
  <c r="G62" i="5"/>
  <c r="M62" i="5" s="1"/>
  <c r="H61" i="5"/>
  <c r="G61" i="5"/>
  <c r="J61" i="5" s="1"/>
  <c r="H60" i="5"/>
  <c r="G60" i="5"/>
  <c r="H59" i="5"/>
  <c r="G59" i="5"/>
  <c r="H58" i="5"/>
  <c r="G58" i="5"/>
  <c r="H57" i="5"/>
  <c r="G57" i="5"/>
  <c r="H56" i="5"/>
  <c r="G56" i="5"/>
  <c r="H55" i="5"/>
  <c r="G55" i="5"/>
  <c r="M55" i="5" s="1"/>
  <c r="H54" i="5"/>
  <c r="G54" i="5"/>
  <c r="H53" i="5"/>
  <c r="G53" i="5"/>
  <c r="H52" i="5"/>
  <c r="I52" i="5" s="1"/>
  <c r="G52" i="5"/>
  <c r="H51" i="5"/>
  <c r="G51" i="5"/>
  <c r="J51" i="5" s="1"/>
  <c r="H49" i="5"/>
  <c r="I49" i="5" s="1"/>
  <c r="G49" i="5"/>
  <c r="H48" i="5"/>
  <c r="G48" i="5"/>
  <c r="M48" i="5" s="1"/>
  <c r="H47" i="5"/>
  <c r="G47" i="5"/>
  <c r="H46" i="5"/>
  <c r="G46" i="5"/>
  <c r="H45" i="5"/>
  <c r="G45" i="5"/>
  <c r="M45" i="5" s="1"/>
  <c r="H44" i="5"/>
  <c r="G44" i="5"/>
  <c r="J44" i="5" s="1"/>
  <c r="H43" i="5"/>
  <c r="G43" i="5"/>
  <c r="J43" i="5" s="1"/>
  <c r="H42" i="5"/>
  <c r="G42" i="5"/>
  <c r="H41" i="5"/>
  <c r="G41" i="5"/>
  <c r="H40" i="5"/>
  <c r="G40" i="5"/>
  <c r="H39" i="5"/>
  <c r="I39" i="5" s="1"/>
  <c r="G39" i="5"/>
  <c r="H38" i="5"/>
  <c r="G38" i="5"/>
  <c r="M38" i="5" s="1"/>
  <c r="I68" i="5" l="1"/>
  <c r="M90" i="5"/>
  <c r="L90" i="5" s="1"/>
  <c r="J65" i="5"/>
  <c r="I65" i="5" s="1"/>
  <c r="M81" i="5"/>
  <c r="M93" i="5"/>
  <c r="J99" i="5"/>
  <c r="I99" i="5" s="1"/>
  <c r="M99" i="5"/>
  <c r="L99" i="5" s="1"/>
  <c r="L81" i="5"/>
  <c r="I90" i="5"/>
  <c r="L95" i="5"/>
  <c r="I54" i="5"/>
  <c r="L62" i="5"/>
  <c r="L82" i="5"/>
  <c r="I84" i="5"/>
  <c r="I92" i="5"/>
  <c r="J97" i="5"/>
  <c r="I97" i="5" s="1"/>
  <c r="M76" i="5"/>
  <c r="L76" i="5" s="1"/>
  <c r="I82" i="5"/>
  <c r="M92" i="5"/>
  <c r="L92" i="5" s="1"/>
  <c r="M98" i="5"/>
  <c r="L98" i="5" s="1"/>
  <c r="J100" i="5"/>
  <c r="I100" i="5" s="1"/>
  <c r="I80" i="5"/>
  <c r="M89" i="5"/>
  <c r="L89" i="5" s="1"/>
  <c r="I101" i="5"/>
  <c r="M75" i="5"/>
  <c r="L75" i="5" s="1"/>
  <c r="L78" i="5"/>
  <c r="I83" i="5"/>
  <c r="I61" i="5"/>
  <c r="M67" i="5"/>
  <c r="L67" i="5" s="1"/>
  <c r="I81" i="5"/>
  <c r="I85" i="5"/>
  <c r="J98" i="5"/>
  <c r="I98" i="5" s="1"/>
  <c r="J67" i="5"/>
  <c r="I67" i="5" s="1"/>
  <c r="I88" i="5"/>
  <c r="L93" i="5"/>
  <c r="I79" i="5"/>
  <c r="J96" i="5"/>
  <c r="I96" i="5" s="1"/>
  <c r="M51" i="5"/>
  <c r="L51" i="5" s="1"/>
  <c r="I77" i="5"/>
  <c r="M88" i="5"/>
  <c r="L88" i="5" s="1"/>
  <c r="I94" i="5"/>
  <c r="L55" i="5"/>
  <c r="I87" i="5"/>
  <c r="M77" i="5"/>
  <c r="L77" i="5" s="1"/>
  <c r="M85" i="5"/>
  <c r="L85" i="5" s="1"/>
  <c r="M94" i="5"/>
  <c r="L94" i="5" s="1"/>
  <c r="M84" i="5"/>
  <c r="L84" i="5" s="1"/>
  <c r="M101" i="5"/>
  <c r="L101" i="5" s="1"/>
  <c r="I78" i="5"/>
  <c r="M80" i="5"/>
  <c r="L80" i="5" s="1"/>
  <c r="M87" i="5"/>
  <c r="L87" i="5" s="1"/>
  <c r="J95" i="5"/>
  <c r="I95" i="5" s="1"/>
  <c r="M97" i="5"/>
  <c r="L97" i="5" s="1"/>
  <c r="M79" i="5"/>
  <c r="L79" i="5" s="1"/>
  <c r="M86" i="5"/>
  <c r="L86" i="5" s="1"/>
  <c r="M96" i="5"/>
  <c r="L96" i="5" s="1"/>
  <c r="I40" i="5"/>
  <c r="I44" i="5"/>
  <c r="I69" i="5"/>
  <c r="J60" i="5"/>
  <c r="I60" i="5" s="1"/>
  <c r="M69" i="5"/>
  <c r="L69" i="5" s="1"/>
  <c r="M54" i="5"/>
  <c r="L54" i="5" s="1"/>
  <c r="M52" i="5"/>
  <c r="L52" i="5" s="1"/>
  <c r="M58" i="5"/>
  <c r="L58" i="5" s="1"/>
  <c r="J66" i="5"/>
  <c r="I66" i="5" s="1"/>
  <c r="I51" i="5"/>
  <c r="M61" i="5"/>
  <c r="L61" i="5" s="1"/>
  <c r="I53" i="5"/>
  <c r="M68" i="5"/>
  <c r="L68" i="5" s="1"/>
  <c r="I64" i="5"/>
  <c r="M66" i="5"/>
  <c r="L66" i="5" s="1"/>
  <c r="I63" i="5"/>
  <c r="M65" i="5"/>
  <c r="L65" i="5" s="1"/>
  <c r="M64" i="5"/>
  <c r="L64" i="5" s="1"/>
  <c r="J70" i="5"/>
  <c r="I70" i="5" s="1"/>
  <c r="M63" i="5"/>
  <c r="L63" i="5" s="1"/>
  <c r="J59" i="5"/>
  <c r="I59" i="5" s="1"/>
  <c r="M59" i="5"/>
  <c r="L59" i="5" s="1"/>
  <c r="J58" i="5"/>
  <c r="I58" i="5" s="1"/>
  <c r="M60" i="5"/>
  <c r="L60" i="5" s="1"/>
  <c r="M53" i="5"/>
  <c r="L53" i="5" s="1"/>
  <c r="J57" i="5"/>
  <c r="I57" i="5" s="1"/>
  <c r="J56" i="5"/>
  <c r="I56" i="5" s="1"/>
  <c r="J55" i="5"/>
  <c r="I55" i="5" s="1"/>
  <c r="M57" i="5"/>
  <c r="L57" i="5" s="1"/>
  <c r="M56" i="5"/>
  <c r="L56" i="5" s="1"/>
  <c r="I47" i="5"/>
  <c r="L48" i="5"/>
  <c r="L45" i="5"/>
  <c r="I43" i="5"/>
  <c r="M40" i="5"/>
  <c r="L40" i="5" s="1"/>
  <c r="L38" i="5"/>
  <c r="M39" i="5"/>
  <c r="L39" i="5" s="1"/>
  <c r="M47" i="5"/>
  <c r="L47" i="5" s="1"/>
  <c r="I45" i="5"/>
  <c r="M49" i="5"/>
  <c r="L49" i="5" s="1"/>
  <c r="I48" i="5"/>
  <c r="I46" i="5"/>
  <c r="J38" i="5"/>
  <c r="I38" i="5" s="1"/>
  <c r="J42" i="5"/>
  <c r="I42" i="5" s="1"/>
  <c r="M44" i="5"/>
  <c r="L44" i="5" s="1"/>
  <c r="I41" i="5"/>
  <c r="M43" i="5"/>
  <c r="L43" i="5" s="1"/>
  <c r="M42" i="5"/>
  <c r="L42" i="5" s="1"/>
  <c r="M41" i="5"/>
  <c r="L41" i="5" s="1"/>
  <c r="M46" i="5"/>
  <c r="L46" i="5" s="1"/>
  <c r="H25" i="5"/>
  <c r="H26" i="5"/>
  <c r="H27" i="5"/>
  <c r="H28" i="5"/>
  <c r="H29" i="5"/>
  <c r="H30" i="5"/>
  <c r="H31" i="5"/>
  <c r="H32" i="5"/>
  <c r="H33" i="5"/>
  <c r="H34" i="5"/>
  <c r="H35" i="5"/>
  <c r="H36" i="5"/>
  <c r="G25" i="5"/>
  <c r="G26" i="5"/>
  <c r="G27" i="5"/>
  <c r="G28" i="5"/>
  <c r="M28" i="5" s="1"/>
  <c r="G29" i="5"/>
  <c r="G30" i="5"/>
  <c r="M30" i="5" s="1"/>
  <c r="G31" i="5"/>
  <c r="M31" i="5" s="1"/>
  <c r="G32" i="5"/>
  <c r="M32" i="5" s="1"/>
  <c r="G33" i="5"/>
  <c r="G34" i="5"/>
  <c r="G35" i="5"/>
  <c r="G36" i="5"/>
  <c r="J36" i="5" s="1"/>
  <c r="H24" i="5"/>
  <c r="G24" i="5"/>
  <c r="M24" i="5" s="1"/>
  <c r="H23" i="5"/>
  <c r="G23" i="5"/>
  <c r="H22" i="5"/>
  <c r="G22" i="5"/>
  <c r="H21" i="5"/>
  <c r="G21" i="5"/>
  <c r="H20" i="5"/>
  <c r="G20" i="5"/>
  <c r="H19" i="5"/>
  <c r="G19" i="5"/>
  <c r="M19" i="5" s="1"/>
  <c r="H18" i="5"/>
  <c r="G18" i="5"/>
  <c r="H17" i="5"/>
  <c r="G17" i="5"/>
  <c r="H16" i="5"/>
  <c r="I16" i="5" s="1"/>
  <c r="G16" i="5"/>
  <c r="H15" i="5"/>
  <c r="G15" i="5"/>
  <c r="H6" i="5"/>
  <c r="I6" i="5" s="1"/>
  <c r="H7" i="5"/>
  <c r="H8" i="5"/>
  <c r="H9" i="5"/>
  <c r="H10" i="5"/>
  <c r="H11" i="5"/>
  <c r="H12" i="5"/>
  <c r="H13" i="5"/>
  <c r="H14" i="5"/>
  <c r="H5" i="5"/>
  <c r="G14" i="5"/>
  <c r="G13" i="5"/>
  <c r="G12" i="5"/>
  <c r="G11" i="5"/>
  <c r="I11" i="5" s="1"/>
  <c r="G10" i="5"/>
  <c r="G9" i="5"/>
  <c r="G8" i="5"/>
  <c r="G7" i="5"/>
  <c r="G6" i="5"/>
  <c r="M6" i="5" s="1"/>
  <c r="G5" i="5"/>
  <c r="L24" i="5" l="1"/>
  <c r="L30" i="5"/>
  <c r="I13" i="5"/>
  <c r="I36" i="5"/>
  <c r="M35" i="5"/>
  <c r="L35" i="5" s="1"/>
  <c r="M34" i="5"/>
  <c r="L34" i="5" s="1"/>
  <c r="M36" i="5"/>
  <c r="L36" i="5" s="1"/>
  <c r="M15" i="5"/>
  <c r="L15" i="5" s="1"/>
  <c r="L32" i="5"/>
  <c r="J28" i="5"/>
  <c r="I28" i="5" s="1"/>
  <c r="L31" i="5"/>
  <c r="M29" i="5"/>
  <c r="L29" i="5" s="1"/>
  <c r="I17" i="5"/>
  <c r="J32" i="5"/>
  <c r="I32" i="5" s="1"/>
  <c r="M27" i="5"/>
  <c r="L27" i="5" s="1"/>
  <c r="J30" i="5"/>
  <c r="I30" i="5" s="1"/>
  <c r="M26" i="5"/>
  <c r="L26" i="5" s="1"/>
  <c r="J31" i="5"/>
  <c r="I31" i="5" s="1"/>
  <c r="L28" i="5"/>
  <c r="J29" i="5"/>
  <c r="I29" i="5" s="1"/>
  <c r="J21" i="5"/>
  <c r="I21" i="5" s="1"/>
  <c r="M33" i="5"/>
  <c r="L33" i="5" s="1"/>
  <c r="J35" i="5"/>
  <c r="I35" i="5" s="1"/>
  <c r="J27" i="5"/>
  <c r="I27" i="5" s="1"/>
  <c r="M25" i="5"/>
  <c r="L25" i="5" s="1"/>
  <c r="J34" i="5"/>
  <c r="I34" i="5" s="1"/>
  <c r="J26" i="5"/>
  <c r="I26" i="5" s="1"/>
  <c r="J33" i="5"/>
  <c r="I33" i="5" s="1"/>
  <c r="J25" i="5"/>
  <c r="I25" i="5" s="1"/>
  <c r="L19" i="5"/>
  <c r="J23" i="5"/>
  <c r="I23" i="5" s="1"/>
  <c r="M16" i="5"/>
  <c r="L16" i="5" s="1"/>
  <c r="I12" i="5"/>
  <c r="M23" i="5"/>
  <c r="L23" i="5" s="1"/>
  <c r="M17" i="5"/>
  <c r="L17" i="5" s="1"/>
  <c r="J22" i="5"/>
  <c r="I22" i="5" s="1"/>
  <c r="M22" i="5"/>
  <c r="L22" i="5" s="1"/>
  <c r="I18" i="5"/>
  <c r="J24" i="5"/>
  <c r="I24" i="5" s="1"/>
  <c r="M18" i="5"/>
  <c r="L18" i="5" s="1"/>
  <c r="I15" i="5"/>
  <c r="I20" i="5"/>
  <c r="I19" i="5"/>
  <c r="M21" i="5"/>
  <c r="L21" i="5" s="1"/>
  <c r="M20" i="5"/>
  <c r="L20" i="5" s="1"/>
  <c r="I8" i="5"/>
  <c r="M9" i="5"/>
  <c r="L9" i="5" s="1"/>
  <c r="I9" i="5"/>
  <c r="M12" i="5"/>
  <c r="L12" i="5" s="1"/>
  <c r="M13" i="5"/>
  <c r="L13" i="5" s="1"/>
  <c r="M11" i="5"/>
  <c r="L11" i="5" s="1"/>
  <c r="M5" i="5"/>
  <c r="I10" i="5"/>
  <c r="L6" i="5"/>
  <c r="M10" i="5"/>
  <c r="L10" i="5" s="1"/>
  <c r="M8" i="5"/>
  <c r="L8" i="5" s="1"/>
  <c r="I14" i="5"/>
  <c r="M7" i="5"/>
  <c r="L7" i="5" s="1"/>
  <c r="I7" i="5"/>
  <c r="M14" i="5"/>
  <c r="L14" i="5" s="1"/>
  <c r="J148" i="2"/>
  <c r="I148" i="2"/>
  <c r="L148" i="2" l="1"/>
  <c r="K148" i="2" s="1"/>
  <c r="O148" i="2"/>
  <c r="N148" i="2" s="1"/>
  <c r="J165" i="2"/>
  <c r="I165" i="2"/>
  <c r="J163" i="2"/>
  <c r="I163" i="2"/>
  <c r="J162" i="2"/>
  <c r="I162" i="2"/>
  <c r="J161" i="2"/>
  <c r="I161" i="2"/>
  <c r="J160" i="2"/>
  <c r="I160" i="2"/>
  <c r="J156" i="2"/>
  <c r="I156" i="2"/>
  <c r="J155" i="2"/>
  <c r="I155" i="2"/>
  <c r="J153" i="2"/>
  <c r="I153" i="2"/>
  <c r="I149" i="2"/>
  <c r="J147" i="2"/>
  <c r="I147" i="2"/>
  <c r="J142" i="2"/>
  <c r="I142" i="2"/>
  <c r="J141" i="2"/>
  <c r="I141" i="2"/>
  <c r="J138" i="2"/>
  <c r="I138" i="2"/>
  <c r="J137" i="2"/>
  <c r="I137" i="2"/>
  <c r="J136" i="2"/>
  <c r="I136" i="2"/>
  <c r="J135" i="2"/>
  <c r="I135" i="2"/>
  <c r="J133" i="2"/>
  <c r="I133" i="2"/>
  <c r="J132" i="2"/>
  <c r="I132" i="2"/>
  <c r="J131" i="2"/>
  <c r="I131" i="2"/>
  <c r="J130" i="2"/>
  <c r="I130" i="2"/>
  <c r="J98" i="2"/>
  <c r="I98" i="2"/>
  <c r="J94" i="2"/>
  <c r="I94" i="2"/>
  <c r="J93" i="2"/>
  <c r="I93" i="2"/>
  <c r="J90" i="2"/>
  <c r="I90" i="2"/>
  <c r="J89" i="2"/>
  <c r="I89" i="2"/>
  <c r="J74" i="2"/>
  <c r="I74" i="2"/>
  <c r="J72" i="2"/>
  <c r="I72" i="2"/>
  <c r="J71" i="2"/>
  <c r="I71" i="2"/>
  <c r="J70" i="2"/>
  <c r="I70" i="2"/>
  <c r="J69" i="2"/>
  <c r="I69" i="2"/>
  <c r="J66" i="2"/>
  <c r="I66" i="2"/>
  <c r="J65" i="2"/>
  <c r="I65" i="2"/>
  <c r="J64" i="2"/>
  <c r="I64" i="2"/>
  <c r="J63" i="2"/>
  <c r="I63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23" i="2"/>
  <c r="I23" i="2"/>
  <c r="J21" i="2"/>
  <c r="I21" i="2"/>
  <c r="J20" i="2"/>
  <c r="I20" i="2"/>
  <c r="J17" i="2"/>
  <c r="I17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K7" i="2" s="1"/>
  <c r="I7" i="2"/>
  <c r="J6" i="2"/>
  <c r="I6" i="2"/>
  <c r="O50" i="2" l="1"/>
  <c r="L17" i="2"/>
  <c r="K17" i="2" s="1"/>
  <c r="L69" i="2"/>
  <c r="K69" i="2" s="1"/>
  <c r="O9" i="2"/>
  <c r="N9" i="2" s="1"/>
  <c r="O13" i="2"/>
  <c r="N13" i="2" s="1"/>
  <c r="O20" i="2"/>
  <c r="N20" i="2" s="1"/>
  <c r="L47" i="2"/>
  <c r="K47" i="2" s="1"/>
  <c r="L51" i="2"/>
  <c r="K51" i="2" s="1"/>
  <c r="O55" i="2"/>
  <c r="O59" i="2"/>
  <c r="N59" i="2" s="1"/>
  <c r="O64" i="2"/>
  <c r="N64" i="2" s="1"/>
  <c r="O70" i="2"/>
  <c r="O46" i="2"/>
  <c r="N46" i="2" s="1"/>
  <c r="L137" i="2"/>
  <c r="K137" i="2" s="1"/>
  <c r="O54" i="2"/>
  <c r="N54" i="2" s="1"/>
  <c r="O6" i="2"/>
  <c r="N6" i="2" s="1"/>
  <c r="L60" i="2"/>
  <c r="K60" i="2" s="1"/>
  <c r="L71" i="2"/>
  <c r="K71" i="2" s="1"/>
  <c r="L63" i="2"/>
  <c r="K63" i="2" s="1"/>
  <c r="L58" i="2"/>
  <c r="K58" i="2" s="1"/>
  <c r="L74" i="2"/>
  <c r="K74" i="2" s="1"/>
  <c r="L14" i="2"/>
  <c r="K14" i="2" s="1"/>
  <c r="L21" i="2"/>
  <c r="K21" i="2" s="1"/>
  <c r="O56" i="2"/>
  <c r="N56" i="2" s="1"/>
  <c r="L65" i="2"/>
  <c r="K65" i="2" s="1"/>
  <c r="O7" i="2"/>
  <c r="N7" i="2" s="1"/>
  <c r="O11" i="2"/>
  <c r="N11" i="2" s="1"/>
  <c r="O15" i="2"/>
  <c r="N15" i="2" s="1"/>
  <c r="L49" i="2"/>
  <c r="K49" i="2" s="1"/>
  <c r="L53" i="2"/>
  <c r="K53" i="2" s="1"/>
  <c r="O57" i="2"/>
  <c r="N57" i="2" s="1"/>
  <c r="O61" i="2"/>
  <c r="N61" i="2" s="1"/>
  <c r="O66" i="2"/>
  <c r="N66" i="2" s="1"/>
  <c r="O72" i="2"/>
  <c r="N72" i="2" s="1"/>
  <c r="O135" i="2"/>
  <c r="O160" i="2"/>
  <c r="N160" i="2" s="1"/>
  <c r="O165" i="2"/>
  <c r="N165" i="2" s="1"/>
  <c r="L153" i="2"/>
  <c r="K153" i="2" s="1"/>
  <c r="L161" i="2"/>
  <c r="K161" i="2" s="1"/>
  <c r="O155" i="2"/>
  <c r="N155" i="2" s="1"/>
  <c r="O162" i="2"/>
  <c r="N162" i="2" s="1"/>
  <c r="L156" i="2"/>
  <c r="K156" i="2" s="1"/>
  <c r="L163" i="2"/>
  <c r="K163" i="2" s="1"/>
  <c r="L165" i="2"/>
  <c r="K165" i="2" s="1"/>
  <c r="O93" i="2"/>
  <c r="N93" i="2" s="1"/>
  <c r="L138" i="2"/>
  <c r="K138" i="2" s="1"/>
  <c r="L135" i="2"/>
  <c r="K135" i="2" s="1"/>
  <c r="O141" i="2"/>
  <c r="N141" i="2" s="1"/>
  <c r="O147" i="2"/>
  <c r="N147" i="2" s="1"/>
  <c r="O133" i="2"/>
  <c r="N133" i="2" s="1"/>
  <c r="L89" i="2"/>
  <c r="K89" i="2" s="1"/>
  <c r="L98" i="2"/>
  <c r="K98" i="2" s="1"/>
  <c r="O131" i="2"/>
  <c r="N131" i="2" s="1"/>
  <c r="L136" i="2"/>
  <c r="K136" i="2" s="1"/>
  <c r="L94" i="2"/>
  <c r="K94" i="2" s="1"/>
  <c r="L130" i="2"/>
  <c r="K130" i="2" s="1"/>
  <c r="L142" i="2"/>
  <c r="K142" i="2" s="1"/>
  <c r="L149" i="2"/>
  <c r="K149" i="2" s="1"/>
  <c r="L90" i="2"/>
  <c r="K90" i="2" s="1"/>
  <c r="L132" i="2"/>
  <c r="K132" i="2" s="1"/>
  <c r="O137" i="2"/>
  <c r="N137" i="2" s="1"/>
  <c r="N55" i="2"/>
  <c r="O58" i="2"/>
  <c r="N58" i="2" s="1"/>
  <c r="O156" i="2"/>
  <c r="N156" i="2" s="1"/>
  <c r="L50" i="2"/>
  <c r="K50" i="2" s="1"/>
  <c r="O142" i="2"/>
  <c r="N142" i="2" s="1"/>
  <c r="L57" i="2"/>
  <c r="K57" i="2" s="1"/>
  <c r="L59" i="2"/>
  <c r="K59" i="2" s="1"/>
  <c r="L13" i="2"/>
  <c r="K13" i="2" s="1"/>
  <c r="L56" i="2"/>
  <c r="K56" i="2" s="1"/>
  <c r="O132" i="2"/>
  <c r="N132" i="2" s="1"/>
  <c r="N50" i="2"/>
  <c r="F59" i="2"/>
  <c r="L72" i="2"/>
  <c r="K72" i="2" s="1"/>
  <c r="O149" i="2"/>
  <c r="N149" i="2" s="1"/>
  <c r="L66" i="2"/>
  <c r="K66" i="2" s="1"/>
  <c r="O136" i="2"/>
  <c r="N136" i="2" s="1"/>
  <c r="O163" i="2"/>
  <c r="N163" i="2" s="1"/>
  <c r="L133" i="2"/>
  <c r="K133" i="2" s="1"/>
  <c r="L160" i="2"/>
  <c r="K160" i="2" s="1"/>
  <c r="O10" i="2"/>
  <c r="N10" i="2" s="1"/>
  <c r="L12" i="2"/>
  <c r="K12" i="2" s="1"/>
  <c r="O12" i="2"/>
  <c r="N12" i="2" s="1"/>
  <c r="L61" i="2"/>
  <c r="K61" i="2" s="1"/>
  <c r="N70" i="2"/>
  <c r="O89" i="2"/>
  <c r="N89" i="2" s="1"/>
  <c r="O98" i="2"/>
  <c r="N98" i="2" s="1"/>
  <c r="L64" i="2"/>
  <c r="K64" i="2" s="1"/>
  <c r="L70" i="2"/>
  <c r="K70" i="2" s="1"/>
  <c r="L93" i="2"/>
  <c r="K93" i="2" s="1"/>
  <c r="L131" i="2"/>
  <c r="K131" i="2" s="1"/>
  <c r="L141" i="2"/>
  <c r="K141" i="2" s="1"/>
  <c r="L147" i="2"/>
  <c r="K147" i="2" s="1"/>
  <c r="L155" i="2"/>
  <c r="K155" i="2" s="1"/>
  <c r="L162" i="2"/>
  <c r="K162" i="2" s="1"/>
  <c r="O14" i="2"/>
  <c r="N14" i="2" s="1"/>
  <c r="L6" i="2"/>
  <c r="K6" i="2" s="1"/>
  <c r="L8" i="2"/>
  <c r="K8" i="2" s="1"/>
  <c r="O8" i="2"/>
  <c r="N8" i="2" s="1"/>
  <c r="L9" i="2"/>
  <c r="K9" i="2" s="1"/>
  <c r="L10" i="2"/>
  <c r="K10" i="2" s="1"/>
  <c r="L11" i="2"/>
  <c r="K11" i="2" s="1"/>
  <c r="L15" i="2"/>
  <c r="K15" i="2" s="1"/>
  <c r="L20" i="2"/>
  <c r="K20" i="2" s="1"/>
  <c r="L46" i="2"/>
  <c r="K46" i="2" s="1"/>
  <c r="L54" i="2"/>
  <c r="K54" i="2" s="1"/>
  <c r="O63" i="2"/>
  <c r="N63" i="2" s="1"/>
  <c r="O90" i="2"/>
  <c r="N90" i="2" s="1"/>
  <c r="O94" i="2"/>
  <c r="N94" i="2" s="1"/>
  <c r="N135" i="2"/>
  <c r="O138" i="2"/>
  <c r="N138" i="2" s="1"/>
  <c r="O153" i="2"/>
  <c r="N153" i="2" s="1"/>
  <c r="O161" i="2"/>
  <c r="N161" i="2" s="1"/>
  <c r="O23" i="2"/>
  <c r="N23" i="2" s="1"/>
  <c r="L23" i="2"/>
  <c r="K23" i="2" s="1"/>
  <c r="O48" i="2"/>
  <c r="N48" i="2" s="1"/>
  <c r="L48" i="2"/>
  <c r="K48" i="2" s="1"/>
  <c r="O52" i="2"/>
  <c r="N52" i="2" s="1"/>
  <c r="L52" i="2"/>
  <c r="K52" i="2" s="1"/>
  <c r="F55" i="2"/>
  <c r="L55" i="2"/>
  <c r="K55" i="2" s="1"/>
  <c r="O69" i="2"/>
  <c r="N69" i="2" s="1"/>
  <c r="O74" i="2"/>
  <c r="N74" i="2" s="1"/>
  <c r="O17" i="2"/>
  <c r="N17" i="2" s="1"/>
  <c r="O49" i="2"/>
  <c r="N49" i="2" s="1"/>
  <c r="O53" i="2"/>
  <c r="N53" i="2" s="1"/>
  <c r="O60" i="2"/>
  <c r="N60" i="2" s="1"/>
  <c r="O65" i="2"/>
  <c r="N65" i="2" s="1"/>
  <c r="O71" i="2"/>
  <c r="N71" i="2" s="1"/>
  <c r="O21" i="2"/>
  <c r="N21" i="2" s="1"/>
  <c r="O47" i="2"/>
  <c r="N47" i="2" s="1"/>
  <c r="O51" i="2"/>
  <c r="N51" i="2" s="1"/>
  <c r="O130" i="2"/>
  <c r="N130" i="2" s="1"/>
  <c r="L5" i="5"/>
  <c r="I5" i="5"/>
</calcChain>
</file>

<file path=xl/sharedStrings.xml><?xml version="1.0" encoding="utf-8"?>
<sst xmlns="http://schemas.openxmlformats.org/spreadsheetml/2006/main" count="1709" uniqueCount="172">
  <si>
    <t>Доска, Брус, Рейка  ОБРЕЗН. ЕСТЕСТВЕННОЙ ВЛАЖНОСТИ</t>
  </si>
  <si>
    <t>Наименование товара</t>
  </si>
  <si>
    <t>толщ</t>
  </si>
  <si>
    <t>ширина</t>
  </si>
  <si>
    <t xml:space="preserve">длина </t>
  </si>
  <si>
    <t>сорт</t>
  </si>
  <si>
    <r>
      <rPr>
        <b/>
        <sz val="10"/>
        <rFont val="Arial"/>
        <family val="2"/>
        <charset val="204"/>
      </rPr>
      <t>Кол-во\Объём в</t>
    </r>
    <r>
      <rPr>
        <sz val="10"/>
        <rFont val="Arial"/>
        <family val="2"/>
        <charset val="204"/>
      </rPr>
      <t xml:space="preserve"> 1 штуке</t>
    </r>
  </si>
  <si>
    <t xml:space="preserve">Цена (руб)  </t>
  </si>
  <si>
    <t>мм</t>
  </si>
  <si>
    <t>шт</t>
  </si>
  <si>
    <t xml:space="preserve">м3              </t>
  </si>
  <si>
    <t xml:space="preserve">штук в 1м3                </t>
  </si>
  <si>
    <t>1 штука</t>
  </si>
  <si>
    <t>м3</t>
  </si>
  <si>
    <t>Деревообрабатывающий завод "БЕЛКА35"</t>
  </si>
  <si>
    <t>www.belka35.ru</t>
  </si>
  <si>
    <t>Доска обрезная 1 сорт</t>
  </si>
  <si>
    <t>Доска обрезная 2 сорт</t>
  </si>
  <si>
    <r>
      <rPr>
        <b/>
        <sz val="8"/>
        <rFont val="Arial"/>
        <family val="2"/>
        <charset val="204"/>
      </rPr>
      <t>Объём\Кол-во</t>
    </r>
    <r>
      <rPr>
        <sz val="8"/>
        <rFont val="Arial"/>
        <family val="2"/>
        <charset val="204"/>
      </rPr>
      <t xml:space="preserve"> в 1 паллете</t>
    </r>
  </si>
  <si>
    <r>
      <rPr>
        <b/>
        <sz val="9"/>
        <rFont val="Arial"/>
        <family val="2"/>
        <charset val="204"/>
      </rPr>
      <t xml:space="preserve">Кол-во\Объём\Полезная S </t>
    </r>
    <r>
      <rPr>
        <sz val="9"/>
        <rFont val="Arial"/>
        <family val="2"/>
        <charset val="204"/>
      </rPr>
      <t>в 1 упаковке</t>
    </r>
  </si>
  <si>
    <t>Цена м2</t>
  </si>
  <si>
    <t>рабочая ширина</t>
  </si>
  <si>
    <t xml:space="preserve">м3 </t>
  </si>
  <si>
    <t>уп</t>
  </si>
  <si>
    <t xml:space="preserve">раб /м2                </t>
  </si>
  <si>
    <t>1 уп</t>
  </si>
  <si>
    <t>Евровагонка</t>
  </si>
  <si>
    <t>АВ</t>
  </si>
  <si>
    <t xml:space="preserve">С </t>
  </si>
  <si>
    <t>С</t>
  </si>
  <si>
    <t>Имитация бруса</t>
  </si>
  <si>
    <r>
      <rPr>
        <b/>
        <sz val="9"/>
        <rFont val="Arial"/>
        <family val="2"/>
        <charset val="204"/>
      </rPr>
      <t>Объём\Кол-во</t>
    </r>
    <r>
      <rPr>
        <sz val="9"/>
        <rFont val="Arial"/>
        <family val="2"/>
        <charset val="204"/>
      </rPr>
      <t xml:space="preserve"> в 1 паллете</t>
    </r>
  </si>
  <si>
    <r>
      <rPr>
        <b/>
        <sz val="9"/>
        <rFont val="Arial"/>
        <family val="2"/>
        <charset val="204"/>
      </rPr>
      <t xml:space="preserve">Кол-во\Объём\Полезная S </t>
    </r>
    <r>
      <rPr>
        <sz val="9"/>
        <rFont val="Arial"/>
        <family val="2"/>
        <charset val="204"/>
      </rPr>
      <t>в 1 упаковке</t>
    </r>
  </si>
  <si>
    <r>
      <rPr>
        <sz val="11"/>
        <rFont val="Arial"/>
        <family val="2"/>
        <charset val="204"/>
      </rPr>
      <t xml:space="preserve">Цена(руб)     </t>
    </r>
    <r>
      <rPr>
        <b/>
        <sz val="11"/>
        <rFont val="Arial"/>
        <family val="2"/>
        <charset val="204"/>
      </rPr>
      <t xml:space="preserve">ОПТ  </t>
    </r>
  </si>
  <si>
    <r>
      <rPr>
        <sz val="11"/>
        <rFont val="Arial"/>
        <family val="2"/>
        <charset val="204"/>
      </rPr>
      <t xml:space="preserve">Цена(руб)    </t>
    </r>
    <r>
      <rPr>
        <b/>
        <sz val="11"/>
        <rFont val="Arial"/>
        <family val="2"/>
        <charset val="204"/>
      </rPr>
      <t>РОЗНИЦА</t>
    </r>
  </si>
  <si>
    <t>Вагонка штиль</t>
  </si>
  <si>
    <r>
      <rPr>
        <b/>
        <sz val="9"/>
        <rFont val="Arial"/>
        <family val="2"/>
        <charset val="204"/>
      </rPr>
      <t>Объём\Кол-во</t>
    </r>
    <r>
      <rPr>
        <sz val="9"/>
        <rFont val="Arial"/>
        <family val="2"/>
        <charset val="204"/>
      </rPr>
      <t xml:space="preserve"> в 1 паллете</t>
    </r>
  </si>
  <si>
    <r>
      <rPr>
        <b/>
        <sz val="9"/>
        <rFont val="Arial"/>
        <family val="2"/>
        <charset val="204"/>
      </rPr>
      <t xml:space="preserve">Кол-во\Объём\Полезная S </t>
    </r>
    <r>
      <rPr>
        <sz val="9"/>
        <rFont val="Arial"/>
        <family val="2"/>
        <charset val="204"/>
      </rPr>
      <t>в 1 упаковке</t>
    </r>
  </si>
  <si>
    <r>
      <rPr>
        <sz val="11"/>
        <rFont val="Arial"/>
        <family val="2"/>
        <charset val="204"/>
      </rPr>
      <t xml:space="preserve">Цена(руб)     </t>
    </r>
    <r>
      <rPr>
        <b/>
        <sz val="11"/>
        <rFont val="Arial"/>
        <family val="2"/>
        <charset val="204"/>
      </rPr>
      <t xml:space="preserve">ОПТ  </t>
    </r>
  </si>
  <si>
    <r>
      <rPr>
        <sz val="11"/>
        <rFont val="Arial"/>
        <family val="2"/>
        <charset val="204"/>
      </rPr>
      <t xml:space="preserve">Цена(руб)    </t>
    </r>
    <r>
      <rPr>
        <b/>
        <sz val="11"/>
        <rFont val="Arial"/>
        <family val="2"/>
        <charset val="204"/>
      </rPr>
      <t>РОЗНИЦА</t>
    </r>
  </si>
  <si>
    <t>Доска пола</t>
  </si>
  <si>
    <t xml:space="preserve">Доска пола </t>
  </si>
  <si>
    <t>Планкен прямой</t>
  </si>
  <si>
    <r>
      <rPr>
        <b/>
        <sz val="8"/>
        <rFont val="Arial"/>
        <family val="2"/>
        <charset val="204"/>
      </rPr>
      <t>Объём\Кол-во</t>
    </r>
    <r>
      <rPr>
        <sz val="8"/>
        <rFont val="Arial"/>
        <family val="2"/>
        <charset val="204"/>
      </rPr>
      <t xml:space="preserve"> в 1 паллете</t>
    </r>
  </si>
  <si>
    <r>
      <rPr>
        <b/>
        <sz val="8"/>
        <rFont val="Arial"/>
        <family val="2"/>
        <charset val="204"/>
      </rPr>
      <t xml:space="preserve">Кол-во\Объём\Полезная S </t>
    </r>
    <r>
      <rPr>
        <sz val="8"/>
        <rFont val="Arial"/>
        <family val="2"/>
        <charset val="204"/>
      </rPr>
      <t>в 1 упаковке</t>
    </r>
  </si>
  <si>
    <r>
      <rPr>
        <sz val="11"/>
        <rFont val="Arial"/>
        <family val="2"/>
        <charset val="204"/>
      </rPr>
      <t xml:space="preserve">Цена(руб)     </t>
    </r>
    <r>
      <rPr>
        <b/>
        <sz val="11"/>
        <rFont val="Arial"/>
        <family val="2"/>
        <charset val="204"/>
      </rPr>
      <t xml:space="preserve">ОПТ  </t>
    </r>
  </si>
  <si>
    <r>
      <rPr>
        <sz val="11"/>
        <rFont val="Arial"/>
        <family val="2"/>
        <charset val="204"/>
      </rPr>
      <t xml:space="preserve">Цена(руб)    </t>
    </r>
    <r>
      <rPr>
        <b/>
        <sz val="11"/>
        <rFont val="Arial"/>
        <family val="2"/>
        <charset val="204"/>
      </rPr>
      <t>РОЗНИЦА</t>
    </r>
  </si>
  <si>
    <t>Блокхаус</t>
  </si>
  <si>
    <t xml:space="preserve">С  </t>
  </si>
  <si>
    <t>Террасная\Палубная доска</t>
  </si>
  <si>
    <t>Брусок строганный</t>
  </si>
  <si>
    <t xml:space="preserve">Доска строганая </t>
  </si>
  <si>
    <t>Продукция упакована в термоусадочную пленку.</t>
  </si>
  <si>
    <t>Лестничные элементы</t>
  </si>
  <si>
    <t xml:space="preserve">Мебельный щит ель\сосна </t>
  </si>
  <si>
    <t xml:space="preserve">Мебельный щит </t>
  </si>
  <si>
    <r>
      <rPr>
        <b/>
        <sz val="9"/>
        <rFont val="Arial"/>
        <family val="2"/>
        <charset val="204"/>
      </rPr>
      <t xml:space="preserve">Кол-во\Объём\Полезная S </t>
    </r>
    <r>
      <rPr>
        <sz val="9"/>
        <rFont val="Arial"/>
        <family val="2"/>
        <charset val="204"/>
      </rPr>
      <t>в 1 штуке</t>
    </r>
  </si>
  <si>
    <r>
      <t xml:space="preserve">Цена(руб) </t>
    </r>
    <r>
      <rPr>
        <b/>
        <sz val="10"/>
        <rFont val="Arial"/>
        <family val="2"/>
        <charset val="204"/>
      </rPr>
      <t xml:space="preserve">ОПТ  </t>
    </r>
  </si>
  <si>
    <r>
      <t xml:space="preserve">Цена(руб)    </t>
    </r>
    <r>
      <rPr>
        <b/>
        <sz val="10"/>
        <rFont val="Arial"/>
        <family val="2"/>
        <charset val="204"/>
      </rPr>
      <t>РОЗНИЦА</t>
    </r>
    <r>
      <rPr>
        <sz val="10"/>
        <rFont val="Arial"/>
        <family val="2"/>
        <charset val="204"/>
      </rPr>
      <t xml:space="preserve"> </t>
    </r>
  </si>
  <si>
    <t>1 шт</t>
  </si>
  <si>
    <t>BC</t>
  </si>
  <si>
    <t>Мебельный щит (площадка)</t>
  </si>
  <si>
    <t>Мебельный щит АА (экстра)</t>
  </si>
  <si>
    <t>АА</t>
  </si>
  <si>
    <t>Брус обрезной 1 сорт</t>
  </si>
  <si>
    <t>Рейка строганная</t>
  </si>
  <si>
    <r>
      <t xml:space="preserve">Цена(руб)    </t>
    </r>
    <r>
      <rPr>
        <b/>
        <sz val="10"/>
        <rFont val="Arial"/>
        <family val="2"/>
        <charset val="204"/>
      </rPr>
      <t>РОЗНИЦА</t>
    </r>
  </si>
  <si>
    <t>ВС</t>
  </si>
  <si>
    <t>C</t>
  </si>
  <si>
    <t xml:space="preserve">Топливные пеллеты от производителя </t>
  </si>
  <si>
    <t>Зольность</t>
  </si>
  <si>
    <t>Диаметр</t>
  </si>
  <si>
    <t xml:space="preserve">Длина </t>
  </si>
  <si>
    <t xml:space="preserve">Влажность </t>
  </si>
  <si>
    <t>6,4% и ниже</t>
  </si>
  <si>
    <t>6 мм</t>
  </si>
  <si>
    <t xml:space="preserve">Белые ЭКСТРА </t>
  </si>
  <si>
    <t>10-50 мм</t>
  </si>
  <si>
    <t>До тонны</t>
  </si>
  <si>
    <t>от 20т</t>
  </si>
  <si>
    <t>Пеллеты фасованные по 15кг</t>
  </si>
  <si>
    <t>За тонну</t>
  </si>
  <si>
    <t>Стоимость</t>
  </si>
  <si>
    <t>От 10т</t>
  </si>
  <si>
    <t>От 20т</t>
  </si>
  <si>
    <t>Пеллеты в биг-бэгах</t>
  </si>
  <si>
    <t xml:space="preserve">За тонну </t>
  </si>
  <si>
    <t>За 1 шт\руб.</t>
  </si>
  <si>
    <t>ПРАЙС ОСИНА</t>
  </si>
  <si>
    <t xml:space="preserve">Вагонка осина </t>
  </si>
  <si>
    <t>А</t>
  </si>
  <si>
    <t>В</t>
  </si>
  <si>
    <t xml:space="preserve">Полок осина </t>
  </si>
  <si>
    <t>ПРАЙС Липа</t>
  </si>
  <si>
    <t>Вагонка липа</t>
  </si>
  <si>
    <t>Полок липа</t>
  </si>
  <si>
    <t xml:space="preserve">Ступени </t>
  </si>
  <si>
    <t xml:space="preserve">Экстра </t>
  </si>
  <si>
    <r>
      <rPr>
        <b/>
        <sz val="9"/>
        <rFont val="Arial"/>
        <family val="2"/>
        <charset val="204"/>
      </rPr>
      <t xml:space="preserve">Кол-во\Объём </t>
    </r>
    <r>
      <rPr>
        <sz val="9"/>
        <rFont val="Arial"/>
        <family val="2"/>
        <charset val="204"/>
      </rPr>
      <t>в 1 штуке</t>
    </r>
  </si>
  <si>
    <t>Подступенок</t>
  </si>
  <si>
    <t>Площадка</t>
  </si>
  <si>
    <t xml:space="preserve">Тетива </t>
  </si>
  <si>
    <t xml:space="preserve">Брус клееный </t>
  </si>
  <si>
    <t>Столб начальный Сосна кат.АА сращенный</t>
  </si>
  <si>
    <t>№1</t>
  </si>
  <si>
    <t>№2</t>
  </si>
  <si>
    <t>№3</t>
  </si>
  <si>
    <t>№4</t>
  </si>
  <si>
    <t>№5</t>
  </si>
  <si>
    <t>№6</t>
  </si>
  <si>
    <t>руб/шт</t>
  </si>
  <si>
    <t>Балясина деревянная Сосна кат.АА сращенная</t>
  </si>
  <si>
    <t>Заготовка для балясины Сосна кат.АА сращенная 50*50*900</t>
  </si>
  <si>
    <t>Заготовка для столба начального Сосна кат.АА сращенная 80*80*1200</t>
  </si>
  <si>
    <t>Подбалясенник Сосна АА сращенный / под 50 балясину / рейка в комплекте</t>
  </si>
  <si>
    <t>Поручень деревянный гладкий Сосна кат.АА сращенный / под 50 балясину</t>
  </si>
  <si>
    <t>руб/п.м.</t>
  </si>
  <si>
    <t>Погонажные изделия Ель/Сосна</t>
  </si>
  <si>
    <t>Наименование</t>
  </si>
  <si>
    <t>Размер</t>
  </si>
  <si>
    <t>Цена Опт</t>
  </si>
  <si>
    <t>Цена розница</t>
  </si>
  <si>
    <r>
      <t xml:space="preserve">Плинтус </t>
    </r>
    <r>
      <rPr>
        <sz val="11"/>
        <color rgb="FF000000"/>
        <rFont val="Arial"/>
        <family val="2"/>
        <charset val="204"/>
      </rPr>
      <t xml:space="preserve">деревянный Сосна АА сращенный </t>
    </r>
  </si>
  <si>
    <r>
      <t xml:space="preserve">Раскладка </t>
    </r>
    <r>
      <rPr>
        <sz val="11"/>
        <color rgb="FF000000"/>
        <rFont val="Arial"/>
        <family val="2"/>
        <charset val="204"/>
      </rPr>
      <t xml:space="preserve">деревянная Сосна АА сращенная  </t>
    </r>
  </si>
  <si>
    <r>
      <rPr>
        <b/>
        <sz val="11"/>
        <color rgb="FF000000"/>
        <rFont val="Arial"/>
        <family val="2"/>
        <charset val="204"/>
      </rPr>
      <t>Уголок</t>
    </r>
    <r>
      <rPr>
        <sz val="11"/>
        <color rgb="FF000000"/>
        <rFont val="Arial"/>
        <family val="2"/>
        <charset val="204"/>
      </rPr>
      <t xml:space="preserve"> деревянный равносторонний Сосна АА сращенный </t>
    </r>
  </si>
  <si>
    <r>
      <rPr>
        <b/>
        <sz val="11"/>
        <color rgb="FF000000"/>
        <rFont val="Arial"/>
        <family val="2"/>
        <charset val="204"/>
      </rPr>
      <t>Наличник</t>
    </r>
    <r>
      <rPr>
        <sz val="11"/>
        <color rgb="FF000000"/>
        <rFont val="Arial"/>
        <family val="2"/>
        <charset val="204"/>
      </rPr>
      <t xml:space="preserve"> деревянный Сосна АА сращенный </t>
    </r>
  </si>
  <si>
    <r>
      <rPr>
        <b/>
        <sz val="11"/>
        <color rgb="FF000000"/>
        <rFont val="Arial"/>
        <family val="2"/>
        <charset val="204"/>
      </rPr>
      <t xml:space="preserve">Добор </t>
    </r>
    <r>
      <rPr>
        <sz val="11"/>
        <color rgb="FF000000"/>
        <rFont val="Arial"/>
        <family val="2"/>
        <charset val="204"/>
      </rPr>
      <t>деревянный Сосна АА сращенный</t>
    </r>
  </si>
  <si>
    <t xml:space="preserve">Без НДС </t>
  </si>
  <si>
    <t>С НДС</t>
  </si>
  <si>
    <t>От 1т до 5т</t>
  </si>
  <si>
    <t>От 5т</t>
  </si>
  <si>
    <t>до 10т</t>
  </si>
  <si>
    <t>от 10т</t>
  </si>
  <si>
    <t>Топливные брикеты березовые белые 10кг</t>
  </si>
  <si>
    <t>130 руб</t>
  </si>
  <si>
    <t>Дверное полотно Ель филенчатое АВ</t>
  </si>
  <si>
    <t>60 см</t>
  </si>
  <si>
    <t>70 см</t>
  </si>
  <si>
    <t xml:space="preserve">80 см </t>
  </si>
  <si>
    <t xml:space="preserve">90 см </t>
  </si>
  <si>
    <t>Ширина</t>
  </si>
  <si>
    <t>Руб\шт</t>
  </si>
  <si>
    <t xml:space="preserve">9мм </t>
  </si>
  <si>
    <t xml:space="preserve">12мм </t>
  </si>
  <si>
    <r>
      <t xml:space="preserve">Цена(руб)     </t>
    </r>
    <r>
      <rPr>
        <b/>
        <sz val="10"/>
        <rFont val="Arial"/>
        <family val="2"/>
        <charset val="204"/>
      </rPr>
      <t xml:space="preserve">ОПТ  </t>
    </r>
  </si>
  <si>
    <t xml:space="preserve">Цена(руб)     ОПТ  </t>
  </si>
  <si>
    <t>М2</t>
  </si>
  <si>
    <t>Упаковка</t>
  </si>
  <si>
    <t>Цена (руб) розница</t>
  </si>
  <si>
    <t>Экстра (0)</t>
  </si>
  <si>
    <t>А (|)</t>
  </si>
  <si>
    <t>АВ (||)</t>
  </si>
  <si>
    <t>Склад: МО, г. Голицыно, Петровское ш. 54</t>
  </si>
  <si>
    <t>Отдел продаж: +7(921) 141-22-22, +7 (921) 828-20-04, +7 (921) 838-04-03</t>
  </si>
  <si>
    <r>
      <rPr>
        <b/>
        <sz val="11"/>
        <color rgb="FF000000"/>
        <rFont val="Arial"/>
        <family val="2"/>
        <charset val="204"/>
      </rPr>
      <t>Дверная коробка</t>
    </r>
    <r>
      <rPr>
        <sz val="11"/>
        <color rgb="FF000000"/>
        <rFont val="Arial"/>
        <family val="2"/>
        <charset val="204"/>
      </rPr>
      <t xml:space="preserve"> Сосна АА сращенная 30*70*2100 </t>
    </r>
  </si>
  <si>
    <r>
      <rPr>
        <b/>
        <sz val="11"/>
        <color rgb="FF000000"/>
        <rFont val="Arial"/>
        <family val="2"/>
        <charset val="204"/>
      </rPr>
      <t>Штапик</t>
    </r>
    <r>
      <rPr>
        <sz val="11"/>
        <color rgb="FF000000"/>
        <rFont val="Arial"/>
        <family val="2"/>
        <charset val="204"/>
      </rPr>
      <t xml:space="preserve"> деревянный Сосна АА сращенный 10*10*3000</t>
    </r>
  </si>
  <si>
    <t>руб/ шт</t>
  </si>
  <si>
    <r>
      <rPr>
        <b/>
        <sz val="11"/>
        <color rgb="FF000000"/>
        <rFont val="Arial"/>
        <family val="2"/>
        <charset val="204"/>
      </rPr>
      <t>Галтель Липа Экстра</t>
    </r>
    <r>
      <rPr>
        <sz val="11"/>
        <color rgb="FF000000"/>
        <rFont val="Arial"/>
        <family val="2"/>
        <charset val="204"/>
      </rPr>
      <t xml:space="preserve"> (0/I) массив / фигурная 13*27*2500</t>
    </r>
  </si>
  <si>
    <t>Стоимость за 1шт</t>
  </si>
  <si>
    <t>Террасная доска вельвет Лиственница кат.С</t>
  </si>
  <si>
    <t>27 * 143 мм * 3000</t>
  </si>
  <si>
    <t>27 * 143 мм * 4000</t>
  </si>
  <si>
    <t>670 руб</t>
  </si>
  <si>
    <t>890 руб</t>
  </si>
  <si>
    <t>Строганная продукция Ель / Сосна 01.04.2024</t>
  </si>
  <si>
    <t>Брус обрезной 2 сорт</t>
  </si>
  <si>
    <t>Толщина</t>
  </si>
  <si>
    <r>
      <t xml:space="preserve">OSB-3 </t>
    </r>
    <r>
      <rPr>
        <b/>
        <sz val="14"/>
        <color rgb="FF000000"/>
        <rFont val="Calibri"/>
        <family val="2"/>
        <charset val="204"/>
        <scheme val="minor"/>
      </rPr>
      <t>1250*2500 мм</t>
    </r>
  </si>
  <si>
    <t xml:space="preserve">Цена за лист </t>
  </si>
  <si>
    <t>720 рублей</t>
  </si>
  <si>
    <t>920 рублей</t>
  </si>
  <si>
    <t>1560 за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</si>
</sst>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"/>
    <numFmt numFmtId="166" formatCode="0.0000"/>
    <numFmt numFmtId="167" formatCode="#,##0\ [$₽-419]"/>
    <numFmt numFmtId="168" formatCode="0.0%"/>
  </numFmts>
  <fonts count="48" x14ac:knownFonts="1">
    <font>
      <sz val="11"/>
      <color rgb="FF000000"/>
      <name val="Calibri"/>
      <scheme val="minor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sz val="12"/>
      <color rgb="FFA5A5A5"/>
      <name val="Arial"/>
      <family val="2"/>
      <charset val="204"/>
    </font>
    <font>
      <sz val="11"/>
      <color rgb="FFA5A5A5"/>
      <name val="Arial"/>
      <family val="2"/>
      <charset val="204"/>
    </font>
    <font>
      <b/>
      <sz val="11"/>
      <color rgb="FF333333"/>
      <name val="Arial"/>
      <family val="2"/>
      <charset val="204"/>
    </font>
    <font>
      <u/>
      <sz val="11"/>
      <name val="Calibri"/>
      <family val="2"/>
      <charset val="204"/>
    </font>
    <font>
      <b/>
      <sz val="18"/>
      <name val="Arial"/>
      <family val="2"/>
      <charset val="204"/>
    </font>
    <font>
      <sz val="11"/>
      <color rgb="FFD8D8D8"/>
      <name val="Arial"/>
      <family val="2"/>
      <charset val="204"/>
    </font>
    <font>
      <sz val="11"/>
      <color rgb="FFF2F2F2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1"/>
      <name val="Calibri"/>
      <family val="2"/>
      <charset val="204"/>
    </font>
    <font>
      <b/>
      <sz val="9"/>
      <name val="Arial"/>
      <family val="2"/>
      <charset val="204"/>
    </font>
    <font>
      <sz val="9"/>
      <name val="Calibri"/>
      <family val="2"/>
      <charset val="204"/>
    </font>
    <font>
      <b/>
      <sz val="16"/>
      <name val="Calibri"/>
      <family val="2"/>
      <charset val="204"/>
    </font>
    <font>
      <b/>
      <sz val="14"/>
      <name val="Calibri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8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22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  <font>
      <sz val="18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0" tint="-0.34998626667073579"/>
      <name val="Arial"/>
      <family val="2"/>
      <charset val="204"/>
    </font>
    <font>
      <sz val="11"/>
      <color theme="0" tint="-0.34998626667073579"/>
      <name val="Arial"/>
      <family val="2"/>
      <charset val="204"/>
    </font>
    <font>
      <sz val="11"/>
      <color theme="1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99FF99"/>
        <bgColor rgb="FF99FF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99FF9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66FF66"/>
        <bgColor rgb="FF99FF99"/>
      </patternFill>
    </fill>
    <fill>
      <patternFill patternType="solid">
        <fgColor rgb="FFC0C0C0"/>
        <bgColor rgb="FFD8D8D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8D8D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</fills>
  <borders count="18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7" fillId="0" borderId="69"/>
  </cellStyleXfs>
  <cellXfs count="1109">
    <xf numFmtId="0" fontId="0" fillId="0" borderId="0" xfId="0" applyFont="1" applyAlignment="1"/>
    <xf numFmtId="0" fontId="2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2" borderId="14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1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/>
    </xf>
    <xf numFmtId="2" fontId="11" fillId="0" borderId="16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164" fontId="12" fillId="0" borderId="23" xfId="0" applyNumberFormat="1" applyFont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5" fontId="18" fillId="3" borderId="15" xfId="0" applyNumberFormat="1" applyFont="1" applyFill="1" applyBorder="1" applyAlignment="1">
      <alignment horizontal="center" vertical="center" wrapText="1"/>
    </xf>
    <xf numFmtId="1" fontId="18" fillId="3" borderId="3" xfId="0" applyNumberFormat="1" applyFont="1" applyFill="1" applyBorder="1" applyAlignment="1">
      <alignment horizontal="center" vertical="center" wrapText="1"/>
    </xf>
    <xf numFmtId="165" fontId="5" fillId="3" borderId="12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2" fontId="5" fillId="3" borderId="11" xfId="0" applyNumberFormat="1" applyFont="1" applyFill="1" applyBorder="1" applyAlignment="1">
      <alignment horizontal="center" vertical="center" wrapText="1"/>
    </xf>
    <xf numFmtId="2" fontId="21" fillId="3" borderId="13" xfId="0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vertical="center"/>
    </xf>
    <xf numFmtId="165" fontId="5" fillId="2" borderId="22" xfId="0" applyNumberFormat="1" applyFont="1" applyFill="1" applyBorder="1" applyAlignment="1">
      <alignment horizontal="center" vertical="center" wrapText="1"/>
    </xf>
    <xf numFmtId="1" fontId="5" fillId="2" borderId="23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66" fontId="6" fillId="0" borderId="23" xfId="0" applyNumberFormat="1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6" fillId="4" borderId="36" xfId="0" applyNumberFormat="1" applyFont="1" applyFill="1" applyBorder="1" applyAlignment="1">
      <alignment horizontal="center" vertical="center" wrapText="1"/>
    </xf>
    <xf numFmtId="1" fontId="6" fillId="4" borderId="20" xfId="0" applyNumberFormat="1" applyFont="1" applyFill="1" applyBorder="1" applyAlignment="1">
      <alignment horizontal="center" vertical="center" wrapText="1"/>
    </xf>
    <xf numFmtId="1" fontId="6" fillId="0" borderId="35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165" fontId="6" fillId="0" borderId="22" xfId="0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5" fontId="6" fillId="2" borderId="22" xfId="0" applyNumberFormat="1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 wrapText="1"/>
    </xf>
    <xf numFmtId="1" fontId="6" fillId="0" borderId="26" xfId="0" applyNumberFormat="1" applyFont="1" applyBorder="1" applyAlignment="1">
      <alignment horizontal="center" vertical="center" wrapText="1"/>
    </xf>
    <xf numFmtId="1" fontId="6" fillId="4" borderId="37" xfId="0" applyNumberFormat="1" applyFont="1" applyFill="1" applyBorder="1" applyAlignment="1">
      <alignment horizontal="center" vertical="center" wrapText="1"/>
    </xf>
    <xf numFmtId="165" fontId="2" fillId="3" borderId="15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65" fontId="7" fillId="3" borderId="12" xfId="0" applyNumberFormat="1" applyFont="1" applyFill="1" applyBorder="1" applyAlignment="1">
      <alignment horizontal="center" vertical="top" wrapText="1"/>
    </xf>
    <xf numFmtId="1" fontId="7" fillId="3" borderId="11" xfId="0" applyNumberFormat="1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32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2" fontId="7" fillId="3" borderId="11" xfId="0" applyNumberFormat="1" applyFont="1" applyFill="1" applyBorder="1" applyAlignment="1">
      <alignment horizontal="center" vertical="top" wrapText="1"/>
    </xf>
    <xf numFmtId="2" fontId="7" fillId="3" borderId="13" xfId="0" applyNumberFormat="1" applyFont="1" applyFill="1" applyBorder="1" applyAlignment="1">
      <alignment horizontal="center" vertical="top" wrapText="1"/>
    </xf>
    <xf numFmtId="2" fontId="7" fillId="3" borderId="40" xfId="0" applyNumberFormat="1" applyFont="1" applyFill="1" applyBorder="1" applyAlignment="1">
      <alignment horizontal="center" vertical="top" wrapText="1"/>
    </xf>
    <xf numFmtId="0" fontId="7" fillId="4" borderId="41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7" fillId="3" borderId="40" xfId="0" applyFont="1" applyFill="1" applyBorder="1" applyAlignment="1">
      <alignment horizontal="center" vertical="top" wrapText="1"/>
    </xf>
    <xf numFmtId="0" fontId="5" fillId="2" borderId="42" xfId="0" applyFont="1" applyFill="1" applyBorder="1"/>
    <xf numFmtId="165" fontId="5" fillId="2" borderId="15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4" borderId="45" xfId="0" applyNumberFormat="1" applyFont="1" applyFill="1" applyBorder="1" applyAlignment="1">
      <alignment horizontal="center" vertical="center" wrapText="1"/>
    </xf>
    <xf numFmtId="1" fontId="6" fillId="4" borderId="46" xfId="0" applyNumberFormat="1" applyFont="1" applyFill="1" applyBorder="1" applyAlignment="1">
      <alignment horizontal="center" vertical="center" wrapText="1"/>
    </xf>
    <xf numFmtId="1" fontId="6" fillId="0" borderId="47" xfId="0" applyNumberFormat="1" applyFont="1" applyBorder="1" applyAlignment="1">
      <alignment horizontal="center" vertical="center" wrapText="1"/>
    </xf>
    <xf numFmtId="0" fontId="6" fillId="0" borderId="21" xfId="0" applyFont="1" applyBorder="1"/>
    <xf numFmtId="0" fontId="22" fillId="0" borderId="15" xfId="0" applyFont="1" applyBorder="1" applyAlignment="1">
      <alignment horizontal="center"/>
    </xf>
    <xf numFmtId="165" fontId="7" fillId="3" borderId="12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 vertical="center" wrapText="1"/>
    </xf>
    <xf numFmtId="2" fontId="7" fillId="3" borderId="11" xfId="0" applyNumberFormat="1" applyFont="1" applyFill="1" applyBorder="1" applyAlignment="1">
      <alignment horizontal="center" vertical="center" wrapText="1"/>
    </xf>
    <xf numFmtId="2" fontId="21" fillId="3" borderId="22" xfId="0" applyNumberFormat="1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1" fontId="6" fillId="4" borderId="24" xfId="0" applyNumberFormat="1" applyFont="1" applyFill="1" applyBorder="1" applyAlignment="1">
      <alignment horizontal="center" vertical="center" wrapText="1"/>
    </xf>
    <xf numFmtId="165" fontId="6" fillId="0" borderId="26" xfId="0" applyNumberFormat="1" applyFont="1" applyBorder="1" applyAlignment="1">
      <alignment horizontal="center" vertical="center" wrapText="1"/>
    </xf>
    <xf numFmtId="1" fontId="6" fillId="0" borderId="49" xfId="0" applyNumberFormat="1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6" fontId="6" fillId="0" borderId="49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165" fontId="5" fillId="2" borderId="52" xfId="0" applyNumberFormat="1" applyFont="1" applyFill="1" applyBorder="1" applyAlignment="1">
      <alignment horizontal="center" vertical="center" wrapText="1"/>
    </xf>
    <xf numFmtId="1" fontId="5" fillId="2" borderId="53" xfId="0" applyNumberFormat="1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165" fontId="6" fillId="3" borderId="15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2" fontId="5" fillId="3" borderId="13" xfId="0" applyNumberFormat="1" applyFont="1" applyFill="1" applyBorder="1" applyAlignment="1">
      <alignment horizontal="center" vertical="top" wrapText="1"/>
    </xf>
    <xf numFmtId="2" fontId="5" fillId="3" borderId="22" xfId="0" applyNumberFormat="1" applyFont="1" applyFill="1" applyBorder="1" applyAlignment="1">
      <alignment horizontal="center" vertical="top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4" xfId="0" applyFont="1" applyFill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top" wrapText="1"/>
    </xf>
    <xf numFmtId="1" fontId="6" fillId="4" borderId="23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1" fontId="6" fillId="4" borderId="3" xfId="0" applyNumberFormat="1" applyFont="1" applyFill="1" applyBorder="1" applyAlignment="1">
      <alignment horizontal="center" vertical="center" wrapText="1"/>
    </xf>
    <xf numFmtId="1" fontId="6" fillId="4" borderId="43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1" fontId="6" fillId="4" borderId="53" xfId="0" applyNumberFormat="1" applyFont="1" applyFill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2" fontId="6" fillId="0" borderId="56" xfId="0" applyNumberFormat="1" applyFont="1" applyBorder="1" applyAlignment="1">
      <alignment horizontal="center" vertical="center" wrapText="1"/>
    </xf>
    <xf numFmtId="1" fontId="6" fillId="0" borderId="40" xfId="0" applyNumberFormat="1" applyFont="1" applyBorder="1" applyAlignment="1">
      <alignment horizontal="center" vertical="center" wrapText="1"/>
    </xf>
    <xf numFmtId="1" fontId="6" fillId="0" borderId="52" xfId="0" applyNumberFormat="1" applyFont="1" applyBorder="1" applyAlignment="1">
      <alignment horizontal="center" vertical="center" wrapText="1"/>
    </xf>
    <xf numFmtId="1" fontId="6" fillId="0" borderId="26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0" fillId="0" borderId="0" xfId="0" applyFont="1" applyAlignment="1"/>
    <xf numFmtId="0" fontId="5" fillId="3" borderId="74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34" xfId="1" applyFont="1" applyBorder="1" applyAlignment="1">
      <alignment vertical="center"/>
    </xf>
    <xf numFmtId="0" fontId="7" fillId="3" borderId="56" xfId="1" applyFont="1" applyFill="1" applyBorder="1" applyAlignment="1">
      <alignment horizontal="center" vertical="top" wrapText="1"/>
    </xf>
    <xf numFmtId="0" fontId="7" fillId="3" borderId="81" xfId="1" applyFont="1" applyFill="1" applyBorder="1" applyAlignment="1">
      <alignment horizontal="center" vertical="top" wrapText="1"/>
    </xf>
    <xf numFmtId="0" fontId="7" fillId="3" borderId="14" xfId="1" applyFont="1" applyFill="1" applyBorder="1" applyAlignment="1">
      <alignment horizontal="center" vertical="top" wrapText="1"/>
    </xf>
    <xf numFmtId="0" fontId="6" fillId="0" borderId="77" xfId="1" applyFont="1" applyBorder="1" applyAlignment="1">
      <alignment horizontal="center" vertical="center" wrapText="1"/>
    </xf>
    <xf numFmtId="0" fontId="6" fillId="0" borderId="78" xfId="1" applyFont="1" applyBorder="1" applyAlignment="1">
      <alignment horizontal="center" vertical="center" wrapText="1"/>
    </xf>
    <xf numFmtId="0" fontId="6" fillId="0" borderId="52" xfId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center" vertical="center" wrapText="1"/>
    </xf>
    <xf numFmtId="1" fontId="6" fillId="0" borderId="53" xfId="1" applyNumberFormat="1" applyFont="1" applyBorder="1" applyAlignment="1">
      <alignment horizontal="center" vertical="center" wrapText="1"/>
    </xf>
    <xf numFmtId="165" fontId="6" fillId="3" borderId="15" xfId="1" applyNumberFormat="1" applyFont="1" applyFill="1" applyBorder="1" applyAlignment="1">
      <alignment horizontal="center" vertical="center" wrapText="1"/>
    </xf>
    <xf numFmtId="1" fontId="6" fillId="3" borderId="3" xfId="1" applyNumberFormat="1" applyFont="1" applyFill="1" applyBorder="1" applyAlignment="1">
      <alignment horizontal="center" vertical="center" wrapText="1"/>
    </xf>
    <xf numFmtId="1" fontId="6" fillId="0" borderId="76" xfId="1" applyNumberFormat="1" applyFont="1" applyBorder="1" applyAlignment="1">
      <alignment horizontal="center" vertical="center" wrapText="1"/>
    </xf>
    <xf numFmtId="165" fontId="6" fillId="0" borderId="52" xfId="1" applyNumberFormat="1" applyFont="1" applyBorder="1" applyAlignment="1">
      <alignment horizontal="center" vertical="center" wrapText="1"/>
    </xf>
    <xf numFmtId="2" fontId="6" fillId="0" borderId="46" xfId="1" applyNumberFormat="1" applyFont="1" applyBorder="1" applyAlignment="1">
      <alignment horizontal="center" vertical="center" wrapText="1"/>
    </xf>
    <xf numFmtId="2" fontId="6" fillId="0" borderId="76" xfId="1" applyNumberFormat="1" applyFont="1" applyBorder="1" applyAlignment="1">
      <alignment horizontal="center" vertical="center" wrapText="1"/>
    </xf>
    <xf numFmtId="0" fontId="7" fillId="3" borderId="62" xfId="1" applyFont="1" applyFill="1" applyBorder="1" applyAlignment="1">
      <alignment horizontal="center" vertical="top" wrapText="1"/>
    </xf>
    <xf numFmtId="2" fontId="7" fillId="3" borderId="58" xfId="1" applyNumberFormat="1" applyFont="1" applyFill="1" applyBorder="1" applyAlignment="1">
      <alignment horizontal="center" vertical="top" wrapText="1"/>
    </xf>
    <xf numFmtId="2" fontId="9" fillId="3" borderId="59" xfId="1" applyNumberFormat="1" applyFont="1" applyFill="1" applyBorder="1" applyAlignment="1">
      <alignment horizontal="center" vertical="top" wrapText="1"/>
    </xf>
    <xf numFmtId="2" fontId="9" fillId="3" borderId="81" xfId="1" applyNumberFormat="1" applyFont="1" applyFill="1" applyBorder="1" applyAlignment="1">
      <alignment horizontal="center" vertical="top" wrapText="1"/>
    </xf>
    <xf numFmtId="0" fontId="7" fillId="0" borderId="81" xfId="1" applyFont="1" applyBorder="1" applyAlignment="1">
      <alignment horizontal="center" vertical="top" wrapText="1"/>
    </xf>
    <xf numFmtId="0" fontId="7" fillId="3" borderId="63" xfId="1" applyFont="1" applyFill="1" applyBorder="1" applyAlignment="1">
      <alignment horizontal="center" vertical="top" wrapText="1"/>
    </xf>
    <xf numFmtId="1" fontId="6" fillId="5" borderId="23" xfId="1" applyNumberFormat="1" applyFont="1" applyFill="1" applyBorder="1" applyAlignment="1">
      <alignment horizontal="center" vertical="center" wrapText="1"/>
    </xf>
    <xf numFmtId="0" fontId="6" fillId="5" borderId="20" xfId="1" applyFont="1" applyFill="1" applyBorder="1" applyAlignment="1">
      <alignment horizontal="center" vertical="center" wrapText="1"/>
    </xf>
    <xf numFmtId="0" fontId="6" fillId="5" borderId="36" xfId="1" applyFont="1" applyFill="1" applyBorder="1" applyAlignment="1">
      <alignment horizontal="center" vertical="center" wrapText="1"/>
    </xf>
    <xf numFmtId="0" fontId="6" fillId="5" borderId="25" xfId="1" applyFont="1" applyFill="1" applyBorder="1" applyAlignment="1">
      <alignment horizontal="center" vertical="center" wrapText="1"/>
    </xf>
    <xf numFmtId="0" fontId="6" fillId="6" borderId="34" xfId="1" applyFont="1" applyFill="1" applyBorder="1" applyAlignment="1">
      <alignment vertical="center"/>
    </xf>
    <xf numFmtId="165" fontId="6" fillId="6" borderId="52" xfId="1" applyNumberFormat="1" applyFont="1" applyFill="1" applyBorder="1" applyAlignment="1">
      <alignment horizontal="center" vertical="center" wrapText="1"/>
    </xf>
    <xf numFmtId="1" fontId="6" fillId="6" borderId="53" xfId="1" applyNumberFormat="1" applyFont="1" applyFill="1" applyBorder="1" applyAlignment="1">
      <alignment horizontal="center" vertical="center" wrapText="1"/>
    </xf>
    <xf numFmtId="0" fontId="6" fillId="5" borderId="77" xfId="1" applyFont="1" applyFill="1" applyBorder="1" applyAlignment="1">
      <alignment horizontal="center" vertical="center" wrapText="1"/>
    </xf>
    <xf numFmtId="0" fontId="6" fillId="5" borderId="78" xfId="1" applyFont="1" applyFill="1" applyBorder="1" applyAlignment="1">
      <alignment horizontal="center" vertical="center" wrapText="1"/>
    </xf>
    <xf numFmtId="0" fontId="6" fillId="5" borderId="52" xfId="1" applyFont="1" applyFill="1" applyBorder="1" applyAlignment="1">
      <alignment horizontal="center" vertical="center" wrapText="1"/>
    </xf>
    <xf numFmtId="0" fontId="2" fillId="0" borderId="69" xfId="1" applyFont="1" applyBorder="1" applyAlignment="1">
      <alignment horizontal="center" vertical="top" wrapText="1"/>
    </xf>
    <xf numFmtId="0" fontId="2" fillId="7" borderId="80" xfId="1" applyFont="1" applyFill="1" applyBorder="1" applyAlignment="1">
      <alignment horizontal="center" vertical="top" wrapText="1"/>
    </xf>
    <xf numFmtId="0" fontId="2" fillId="7" borderId="69" xfId="1" applyFont="1" applyFill="1" applyBorder="1" applyAlignment="1">
      <alignment horizontal="center" vertical="top" wrapText="1"/>
    </xf>
    <xf numFmtId="0" fontId="2" fillId="7" borderId="64" xfId="1" applyFont="1" applyFill="1" applyBorder="1" applyAlignment="1">
      <alignment horizontal="center" vertical="top" wrapText="1"/>
    </xf>
    <xf numFmtId="166" fontId="6" fillId="5" borderId="53" xfId="1" applyNumberFormat="1" applyFont="1" applyFill="1" applyBorder="1" applyAlignment="1">
      <alignment horizontal="center" vertical="center" wrapText="1"/>
    </xf>
    <xf numFmtId="2" fontId="18" fillId="7" borderId="39" xfId="1" applyNumberFormat="1" applyFont="1" applyFill="1" applyBorder="1" applyAlignment="1">
      <alignment horizontal="center" vertical="top" wrapText="1"/>
    </xf>
    <xf numFmtId="2" fontId="18" fillId="7" borderId="69" xfId="1" applyNumberFormat="1" applyFont="1" applyFill="1" applyBorder="1" applyAlignment="1">
      <alignment horizontal="center" vertical="top" wrapText="1"/>
    </xf>
    <xf numFmtId="2" fontId="6" fillId="5" borderId="46" xfId="1" applyNumberFormat="1" applyFont="1" applyFill="1" applyBorder="1" applyAlignment="1">
      <alignment horizontal="center" vertical="center" wrapText="1"/>
    </xf>
    <xf numFmtId="2" fontId="6" fillId="5" borderId="76" xfId="1" applyNumberFormat="1" applyFont="1" applyFill="1" applyBorder="1" applyAlignment="1">
      <alignment horizontal="center" vertical="center" wrapText="1"/>
    </xf>
    <xf numFmtId="2" fontId="6" fillId="5" borderId="60" xfId="1" applyNumberFormat="1" applyFont="1" applyFill="1" applyBorder="1" applyAlignment="1">
      <alignment horizontal="center" vertical="center" wrapText="1"/>
    </xf>
    <xf numFmtId="0" fontId="7" fillId="4" borderId="82" xfId="1" applyFont="1" applyFill="1" applyBorder="1" applyAlignment="1">
      <alignment horizontal="center" vertical="top" wrapText="1"/>
    </xf>
    <xf numFmtId="0" fontId="2" fillId="4" borderId="82" xfId="1" applyFont="1" applyFill="1" applyBorder="1" applyAlignment="1">
      <alignment horizontal="center" vertical="top" wrapText="1"/>
    </xf>
    <xf numFmtId="0" fontId="0" fillId="0" borderId="0" xfId="0" applyFont="1" applyAlignment="1"/>
    <xf numFmtId="0" fontId="16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wrapText="1"/>
    </xf>
    <xf numFmtId="0" fontId="0" fillId="0" borderId="0" xfId="0" applyFont="1" applyAlignment="1"/>
    <xf numFmtId="0" fontId="5" fillId="0" borderId="34" xfId="0" applyFont="1" applyFill="1" applyBorder="1" applyAlignment="1">
      <alignment vertical="center"/>
    </xf>
    <xf numFmtId="165" fontId="6" fillId="0" borderId="22" xfId="0" applyNumberFormat="1" applyFont="1" applyFill="1" applyBorder="1" applyAlignment="1">
      <alignment horizontal="center" vertical="center" wrapText="1"/>
    </xf>
    <xf numFmtId="1" fontId="6" fillId="0" borderId="23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66" fontId="6" fillId="0" borderId="23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 wrapText="1"/>
    </xf>
    <xf numFmtId="1" fontId="6" fillId="0" borderId="22" xfId="0" applyNumberFormat="1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wrapText="1"/>
    </xf>
    <xf numFmtId="2" fontId="21" fillId="10" borderId="12" xfId="0" applyNumberFormat="1" applyFont="1" applyFill="1" applyBorder="1" applyAlignment="1">
      <alignment horizontal="center" vertical="center" wrapText="1"/>
    </xf>
    <xf numFmtId="0" fontId="5" fillId="9" borderId="32" xfId="0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1" fontId="6" fillId="11" borderId="20" xfId="0" applyNumberFormat="1" applyFont="1" applyFill="1" applyBorder="1" applyAlignment="1">
      <alignment horizontal="center" vertical="center" wrapText="1"/>
    </xf>
    <xf numFmtId="0" fontId="6" fillId="11" borderId="25" xfId="0" applyFont="1" applyFill="1" applyBorder="1" applyAlignment="1">
      <alignment horizontal="center" vertical="center"/>
    </xf>
    <xf numFmtId="165" fontId="5" fillId="0" borderId="22" xfId="0" applyNumberFormat="1" applyFont="1" applyFill="1" applyBorder="1" applyAlignment="1">
      <alignment horizontal="center" vertical="center" wrapText="1"/>
    </xf>
    <xf numFmtId="1" fontId="5" fillId="0" borderId="23" xfId="0" applyNumberFormat="1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vertical="center"/>
    </xf>
    <xf numFmtId="165" fontId="6" fillId="0" borderId="52" xfId="0" applyNumberFormat="1" applyFont="1" applyFill="1" applyBorder="1" applyAlignment="1">
      <alignment horizontal="center" vertical="center" wrapText="1"/>
    </xf>
    <xf numFmtId="1" fontId="6" fillId="0" borderId="53" xfId="0" applyNumberFormat="1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166" fontId="6" fillId="0" borderId="53" xfId="0" applyNumberFormat="1" applyFont="1" applyFill="1" applyBorder="1" applyAlignment="1">
      <alignment horizontal="center" vertical="center" wrapText="1"/>
    </xf>
    <xf numFmtId="2" fontId="6" fillId="0" borderId="78" xfId="0" applyNumberFormat="1" applyFont="1" applyFill="1" applyBorder="1" applyAlignment="1">
      <alignment horizontal="center" vertical="center" wrapText="1"/>
    </xf>
    <xf numFmtId="1" fontId="6" fillId="0" borderId="52" xfId="0" applyNumberFormat="1" applyFont="1" applyFill="1" applyBorder="1" applyAlignment="1">
      <alignment horizontal="center" vertical="center" wrapText="1"/>
    </xf>
    <xf numFmtId="1" fontId="6" fillId="11" borderId="46" xfId="0" applyNumberFormat="1" applyFont="1" applyFill="1" applyBorder="1" applyAlignment="1">
      <alignment horizontal="center" vertical="center" wrapText="1"/>
    </xf>
    <xf numFmtId="0" fontId="6" fillId="11" borderId="78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vertical="center"/>
    </xf>
    <xf numFmtId="1" fontId="6" fillId="0" borderId="86" xfId="0" applyNumberFormat="1" applyFont="1" applyFill="1" applyBorder="1" applyAlignment="1">
      <alignment horizontal="center" vertical="center" wrapText="1"/>
    </xf>
    <xf numFmtId="0" fontId="5" fillId="0" borderId="87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166" fontId="6" fillId="0" borderId="86" xfId="0" applyNumberFormat="1" applyFont="1" applyFill="1" applyBorder="1" applyAlignment="1">
      <alignment horizontal="center" vertical="center" wrapText="1"/>
    </xf>
    <xf numFmtId="2" fontId="6" fillId="0" borderId="88" xfId="0" applyNumberFormat="1" applyFont="1" applyFill="1" applyBorder="1" applyAlignment="1">
      <alignment horizontal="center" vertical="center" wrapText="1"/>
    </xf>
    <xf numFmtId="1" fontId="6" fillId="0" borderId="85" xfId="0" applyNumberFormat="1" applyFont="1" applyFill="1" applyBorder="1" applyAlignment="1">
      <alignment horizontal="center" vertical="center" wrapText="1"/>
    </xf>
    <xf numFmtId="165" fontId="5" fillId="0" borderId="85" xfId="0" applyNumberFormat="1" applyFont="1" applyFill="1" applyBorder="1" applyAlignment="1">
      <alignment horizontal="center" vertical="center" wrapText="1"/>
    </xf>
    <xf numFmtId="1" fontId="5" fillId="0" borderId="86" xfId="0" applyNumberFormat="1" applyFont="1" applyFill="1" applyBorder="1" applyAlignment="1">
      <alignment horizontal="center" vertical="center" wrapText="1"/>
    </xf>
    <xf numFmtId="1" fontId="5" fillId="11" borderId="36" xfId="0" applyNumberFormat="1" applyFont="1" applyFill="1" applyBorder="1" applyAlignment="1">
      <alignment horizontal="center" vertical="center" wrapText="1"/>
    </xf>
    <xf numFmtId="1" fontId="5" fillId="11" borderId="89" xfId="0" applyNumberFormat="1" applyFont="1" applyFill="1" applyBorder="1" applyAlignment="1">
      <alignment horizontal="center" vertical="center" wrapText="1"/>
    </xf>
    <xf numFmtId="1" fontId="5" fillId="11" borderId="77" xfId="0" applyNumberFormat="1" applyFont="1" applyFill="1" applyBorder="1" applyAlignment="1">
      <alignment horizontal="center" vertical="center" wrapText="1"/>
    </xf>
    <xf numFmtId="1" fontId="5" fillId="11" borderId="35" xfId="0" applyNumberFormat="1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vertical="center"/>
    </xf>
    <xf numFmtId="165" fontId="5" fillId="0" borderId="67" xfId="0" applyNumberFormat="1" applyFont="1" applyFill="1" applyBorder="1" applyAlignment="1">
      <alignment horizontal="center" vertical="center" wrapText="1"/>
    </xf>
    <xf numFmtId="1" fontId="5" fillId="0" borderId="55" xfId="0" applyNumberFormat="1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166" fontId="6" fillId="0" borderId="55" xfId="0" applyNumberFormat="1" applyFont="1" applyFill="1" applyBorder="1" applyAlignment="1">
      <alignment horizontal="center" vertical="center" wrapText="1"/>
    </xf>
    <xf numFmtId="2" fontId="6" fillId="0" borderId="74" xfId="0" applyNumberFormat="1" applyFont="1" applyFill="1" applyBorder="1" applyAlignment="1">
      <alignment horizontal="center" vertical="center" wrapText="1"/>
    </xf>
    <xf numFmtId="1" fontId="6" fillId="0" borderId="67" xfId="0" applyNumberFormat="1" applyFont="1" applyFill="1" applyBorder="1" applyAlignment="1">
      <alignment horizontal="center" vertical="center" wrapText="1"/>
    </xf>
    <xf numFmtId="1" fontId="5" fillId="11" borderId="73" xfId="0" applyNumberFormat="1" applyFont="1" applyFill="1" applyBorder="1" applyAlignment="1">
      <alignment horizontal="center" vertical="center" wrapText="1"/>
    </xf>
    <xf numFmtId="165" fontId="5" fillId="0" borderId="52" xfId="0" applyNumberFormat="1" applyFont="1" applyFill="1" applyBorder="1" applyAlignment="1">
      <alignment horizontal="center" vertical="center" wrapText="1"/>
    </xf>
    <xf numFmtId="1" fontId="5" fillId="0" borderId="53" xfId="0" applyNumberFormat="1" applyFont="1" applyFill="1" applyBorder="1" applyAlignment="1">
      <alignment horizontal="center" vertical="center" wrapText="1"/>
    </xf>
    <xf numFmtId="165" fontId="6" fillId="0" borderId="95" xfId="0" applyNumberFormat="1" applyFont="1" applyFill="1" applyBorder="1" applyAlignment="1">
      <alignment horizontal="center" vertical="center" wrapText="1"/>
    </xf>
    <xf numFmtId="1" fontId="6" fillId="0" borderId="55" xfId="0" applyNumberFormat="1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vertical="center"/>
    </xf>
    <xf numFmtId="1" fontId="6" fillId="0" borderId="82" xfId="0" applyNumberFormat="1" applyFont="1" applyFill="1" applyBorder="1" applyAlignment="1">
      <alignment horizontal="center" vertical="center" wrapText="1"/>
    </xf>
    <xf numFmtId="0" fontId="5" fillId="0" borderId="82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166" fontId="6" fillId="0" borderId="82" xfId="0" applyNumberFormat="1" applyFont="1" applyFill="1" applyBorder="1" applyAlignment="1">
      <alignment horizontal="center" vertical="center" wrapText="1"/>
    </xf>
    <xf numFmtId="2" fontId="6" fillId="0" borderId="82" xfId="0" applyNumberFormat="1" applyFont="1" applyFill="1" applyBorder="1" applyAlignment="1">
      <alignment horizontal="center" vertical="center" wrapText="1"/>
    </xf>
    <xf numFmtId="1" fontId="5" fillId="11" borderId="82" xfId="0" applyNumberFormat="1" applyFont="1" applyFill="1" applyBorder="1" applyAlignment="1">
      <alignment horizontal="center" vertical="center" wrapText="1"/>
    </xf>
    <xf numFmtId="0" fontId="5" fillId="0" borderId="99" xfId="0" applyFont="1" applyFill="1" applyBorder="1" applyAlignment="1">
      <alignment vertical="center"/>
    </xf>
    <xf numFmtId="165" fontId="5" fillId="0" borderId="95" xfId="0" applyNumberFormat="1" applyFont="1" applyFill="1" applyBorder="1" applyAlignment="1">
      <alignment horizontal="center" vertical="center" wrapText="1"/>
    </xf>
    <xf numFmtId="1" fontId="5" fillId="0" borderId="100" xfId="0" applyNumberFormat="1" applyFont="1" applyFill="1" applyBorder="1" applyAlignment="1">
      <alignment horizontal="center" vertical="center" wrapText="1"/>
    </xf>
    <xf numFmtId="165" fontId="6" fillId="0" borderId="67" xfId="0" applyNumberFormat="1" applyFont="1" applyFill="1" applyBorder="1" applyAlignment="1">
      <alignment horizontal="center" vertical="center" wrapText="1"/>
    </xf>
    <xf numFmtId="0" fontId="5" fillId="0" borderId="96" xfId="0" applyFont="1" applyFill="1" applyBorder="1" applyAlignment="1">
      <alignment horizontal="center" vertical="center" wrapText="1"/>
    </xf>
    <xf numFmtId="165" fontId="5" fillId="0" borderId="82" xfId="0" applyNumberFormat="1" applyFont="1" applyFill="1" applyBorder="1" applyAlignment="1">
      <alignment horizontal="center" vertical="center" wrapText="1"/>
    </xf>
    <xf numFmtId="1" fontId="5" fillId="0" borderId="82" xfId="0" applyNumberFormat="1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61" xfId="1" applyFont="1" applyBorder="1"/>
    <xf numFmtId="0" fontId="5" fillId="2" borderId="75" xfId="0" applyFont="1" applyFill="1" applyBorder="1" applyAlignment="1">
      <alignment vertical="center"/>
    </xf>
    <xf numFmtId="165" fontId="6" fillId="2" borderId="52" xfId="0" applyNumberFormat="1" applyFont="1" applyFill="1" applyBorder="1" applyAlignment="1">
      <alignment horizontal="center" vertical="center" wrapText="1"/>
    </xf>
    <xf numFmtId="1" fontId="6" fillId="2" borderId="53" xfId="0" applyNumberFormat="1" applyFont="1" applyFill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166" fontId="6" fillId="0" borderId="53" xfId="0" applyNumberFormat="1" applyFont="1" applyBorder="1" applyAlignment="1">
      <alignment horizontal="center" vertical="center" wrapText="1"/>
    </xf>
    <xf numFmtId="2" fontId="6" fillId="0" borderId="78" xfId="0" applyNumberFormat="1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1" fontId="6" fillId="0" borderId="77" xfId="0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5" fillId="2" borderId="84" xfId="0" applyFont="1" applyFill="1" applyBorder="1" applyAlignment="1">
      <alignment vertical="center"/>
    </xf>
    <xf numFmtId="165" fontId="6" fillId="0" borderId="85" xfId="0" applyNumberFormat="1" applyFont="1" applyBorder="1" applyAlignment="1">
      <alignment horizontal="center" vertical="center" wrapText="1"/>
    </xf>
    <xf numFmtId="1" fontId="6" fillId="0" borderId="86" xfId="0" applyNumberFormat="1" applyFont="1" applyBorder="1" applyAlignment="1">
      <alignment horizontal="center" vertical="center" wrapText="1"/>
    </xf>
    <xf numFmtId="1" fontId="6" fillId="2" borderId="86" xfId="0" applyNumberFormat="1" applyFont="1" applyFill="1" applyBorder="1" applyAlignment="1">
      <alignment horizontal="center" vertical="center" wrapText="1"/>
    </xf>
    <xf numFmtId="0" fontId="6" fillId="2" borderId="87" xfId="0" applyFont="1" applyFill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166" fontId="6" fillId="0" borderId="86" xfId="0" applyNumberFormat="1" applyFont="1" applyBorder="1" applyAlignment="1">
      <alignment horizontal="center" vertical="center" wrapText="1"/>
    </xf>
    <xf numFmtId="2" fontId="6" fillId="0" borderId="88" xfId="0" applyNumberFormat="1" applyFont="1" applyBorder="1" applyAlignment="1">
      <alignment horizontal="center" vertical="center" wrapText="1"/>
    </xf>
    <xf numFmtId="2" fontId="6" fillId="0" borderId="85" xfId="0" applyNumberFormat="1" applyFont="1" applyBorder="1" applyAlignment="1">
      <alignment horizontal="center" vertical="center" wrapText="1"/>
    </xf>
    <xf numFmtId="1" fontId="6" fillId="4" borderId="101" xfId="0" applyNumberFormat="1" applyFont="1" applyFill="1" applyBorder="1" applyAlignment="1">
      <alignment horizontal="center" vertical="center" wrapText="1"/>
    </xf>
    <xf numFmtId="1" fontId="6" fillId="0" borderId="85" xfId="0" applyNumberFormat="1" applyFont="1" applyBorder="1" applyAlignment="1">
      <alignment horizontal="center" vertical="center" wrapText="1"/>
    </xf>
    <xf numFmtId="1" fontId="6" fillId="0" borderId="89" xfId="0" applyNumberFormat="1" applyFont="1" applyBorder="1" applyAlignment="1">
      <alignment horizontal="center" vertical="center" wrapText="1"/>
    </xf>
    <xf numFmtId="1" fontId="6" fillId="0" borderId="82" xfId="0" applyNumberFormat="1" applyFont="1" applyBorder="1" applyAlignment="1">
      <alignment horizontal="center" vertical="center" wrapText="1"/>
    </xf>
    <xf numFmtId="1" fontId="6" fillId="0" borderId="83" xfId="0" applyNumberFormat="1" applyFont="1" applyBorder="1" applyAlignment="1">
      <alignment horizontal="center" vertical="center" wrapText="1"/>
    </xf>
    <xf numFmtId="1" fontId="6" fillId="4" borderId="83" xfId="0" applyNumberFormat="1" applyFont="1" applyFill="1" applyBorder="1" applyAlignment="1">
      <alignment horizontal="center" vertical="center" wrapText="1"/>
    </xf>
    <xf numFmtId="1" fontId="6" fillId="4" borderId="96" xfId="0" applyNumberFormat="1" applyFont="1" applyFill="1" applyBorder="1" applyAlignment="1">
      <alignment horizontal="center" vertical="center" wrapText="1"/>
    </xf>
    <xf numFmtId="0" fontId="5" fillId="2" borderId="108" xfId="0" applyFont="1" applyFill="1" applyBorder="1" applyAlignment="1">
      <alignment vertical="center"/>
    </xf>
    <xf numFmtId="0" fontId="6" fillId="0" borderId="109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1" fontId="6" fillId="0" borderId="111" xfId="0" applyNumberFormat="1" applyFont="1" applyBorder="1" applyAlignment="1">
      <alignment horizontal="center" vertical="center" wrapText="1"/>
    </xf>
    <xf numFmtId="0" fontId="6" fillId="2" borderId="112" xfId="0" applyFont="1" applyFill="1" applyBorder="1" applyAlignment="1">
      <alignment horizontal="center" vertical="center" wrapText="1"/>
    </xf>
    <xf numFmtId="165" fontId="6" fillId="0" borderId="113" xfId="0" applyNumberFormat="1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2" fontId="6" fillId="0" borderId="109" xfId="0" applyNumberFormat="1" applyFont="1" applyBorder="1" applyAlignment="1">
      <alignment horizontal="center" vertical="center" wrapText="1"/>
    </xf>
    <xf numFmtId="2" fontId="6" fillId="0" borderId="102" xfId="0" applyNumberFormat="1" applyFont="1" applyBorder="1" applyAlignment="1">
      <alignment horizontal="center" vertical="center" wrapText="1"/>
    </xf>
    <xf numFmtId="2" fontId="6" fillId="0" borderId="114" xfId="0" applyNumberFormat="1" applyFont="1" applyBorder="1" applyAlignment="1">
      <alignment horizontal="center" vertical="center" wrapText="1"/>
    </xf>
    <xf numFmtId="1" fontId="6" fillId="4" borderId="108" xfId="0" applyNumberFormat="1" applyFont="1" applyFill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/>
    </xf>
    <xf numFmtId="1" fontId="6" fillId="0" borderId="113" xfId="0" applyNumberFormat="1" applyFont="1" applyBorder="1" applyAlignment="1">
      <alignment horizontal="center" vertical="center" wrapText="1"/>
    </xf>
    <xf numFmtId="0" fontId="5" fillId="2" borderId="119" xfId="0" applyFont="1" applyFill="1" applyBorder="1" applyAlignment="1">
      <alignment vertical="center"/>
    </xf>
    <xf numFmtId="165" fontId="6" fillId="0" borderId="115" xfId="0" applyNumberFormat="1" applyFont="1" applyBorder="1" applyAlignment="1">
      <alignment horizontal="center" vertical="center" wrapText="1"/>
    </xf>
    <xf numFmtId="1" fontId="6" fillId="0" borderId="90" xfId="0" applyNumberFormat="1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6" fillId="0" borderId="122" xfId="0" applyFont="1" applyBorder="1" applyAlignment="1">
      <alignment horizontal="center" vertical="center" wrapText="1"/>
    </xf>
    <xf numFmtId="2" fontId="6" fillId="0" borderId="116" xfId="0" applyNumberFormat="1" applyFont="1" applyBorder="1" applyAlignment="1">
      <alignment horizontal="center" vertical="center" wrapText="1"/>
    </xf>
    <xf numFmtId="2" fontId="6" fillId="0" borderId="121" xfId="0" applyNumberFormat="1" applyFont="1" applyBorder="1" applyAlignment="1">
      <alignment horizontal="center" vertical="center" wrapText="1"/>
    </xf>
    <xf numFmtId="1" fontId="6" fillId="4" borderId="98" xfId="0" applyNumberFormat="1" applyFont="1" applyFill="1" applyBorder="1" applyAlignment="1">
      <alignment horizontal="center" vertical="center" wrapText="1"/>
    </xf>
    <xf numFmtId="1" fontId="6" fillId="0" borderId="115" xfId="0" applyNumberFormat="1" applyFont="1" applyBorder="1" applyAlignment="1">
      <alignment horizontal="center" vertical="center" wrapText="1"/>
    </xf>
    <xf numFmtId="1" fontId="6" fillId="0" borderId="123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5" fillId="6" borderId="75" xfId="0" applyFont="1" applyFill="1" applyBorder="1" applyAlignment="1">
      <alignment vertical="center"/>
    </xf>
    <xf numFmtId="0" fontId="6" fillId="5" borderId="77" xfId="0" applyFont="1" applyFill="1" applyBorder="1" applyAlignment="1">
      <alignment horizontal="center" vertical="center" wrapText="1"/>
    </xf>
    <xf numFmtId="0" fontId="6" fillId="5" borderId="78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166" fontId="6" fillId="5" borderId="53" xfId="0" applyNumberFormat="1" applyFont="1" applyFill="1" applyBorder="1" applyAlignment="1">
      <alignment horizontal="center" vertical="center" wrapText="1"/>
    </xf>
    <xf numFmtId="2" fontId="6" fillId="5" borderId="78" xfId="0" applyNumberFormat="1" applyFont="1" applyFill="1" applyBorder="1" applyAlignment="1">
      <alignment horizontal="center" vertical="center" wrapText="1"/>
    </xf>
    <xf numFmtId="1" fontId="6" fillId="5" borderId="52" xfId="0" applyNumberFormat="1" applyFont="1" applyFill="1" applyBorder="1" applyAlignment="1">
      <alignment horizontal="center" vertical="center" wrapText="1"/>
    </xf>
    <xf numFmtId="1" fontId="6" fillId="5" borderId="77" xfId="0" applyNumberFormat="1" applyFont="1" applyFill="1" applyBorder="1" applyAlignment="1">
      <alignment horizontal="center" vertical="center" wrapText="1"/>
    </xf>
    <xf numFmtId="0" fontId="6" fillId="5" borderId="78" xfId="0" applyFont="1" applyFill="1" applyBorder="1" applyAlignment="1">
      <alignment horizontal="center" vertical="center"/>
    </xf>
    <xf numFmtId="0" fontId="6" fillId="0" borderId="84" xfId="0" applyFont="1" applyBorder="1" applyAlignment="1">
      <alignment vertical="center"/>
    </xf>
    <xf numFmtId="1" fontId="6" fillId="4" borderId="89" xfId="0" applyNumberFormat="1" applyFont="1" applyFill="1" applyBorder="1" applyAlignment="1">
      <alignment horizontal="center" vertical="center" wrapText="1"/>
    </xf>
    <xf numFmtId="1" fontId="6" fillId="4" borderId="87" xfId="0" applyNumberFormat="1" applyFont="1" applyFill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/>
    </xf>
    <xf numFmtId="1" fontId="6" fillId="4" borderId="77" xfId="0" applyNumberFormat="1" applyFont="1" applyFill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165" fontId="6" fillId="6" borderId="52" xfId="0" applyNumberFormat="1" applyFont="1" applyFill="1" applyBorder="1" applyAlignment="1">
      <alignment horizontal="center" vertical="center" wrapText="1"/>
    </xf>
    <xf numFmtId="1" fontId="6" fillId="6" borderId="53" xfId="0" applyNumberFormat="1" applyFont="1" applyFill="1" applyBorder="1" applyAlignment="1">
      <alignment horizontal="center" vertical="center" wrapText="1"/>
    </xf>
    <xf numFmtId="0" fontId="5" fillId="6" borderId="46" xfId="0" applyFont="1" applyFill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1" fontId="6" fillId="0" borderId="83" xfId="0" applyNumberFormat="1" applyFont="1" applyBorder="1" applyAlignment="1">
      <alignment horizontal="center" vertical="center"/>
    </xf>
    <xf numFmtId="1" fontId="6" fillId="13" borderId="36" xfId="0" applyNumberFormat="1" applyFont="1" applyFill="1" applyBorder="1" applyAlignment="1">
      <alignment horizontal="center" vertical="center" wrapText="1"/>
    </xf>
    <xf numFmtId="1" fontId="6" fillId="13" borderId="20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vertical="center"/>
    </xf>
    <xf numFmtId="1" fontId="6" fillId="13" borderId="77" xfId="0" applyNumberFormat="1" applyFont="1" applyFill="1" applyBorder="1" applyAlignment="1">
      <alignment horizontal="center" vertical="center" wrapText="1"/>
    </xf>
    <xf numFmtId="1" fontId="6" fillId="13" borderId="46" xfId="0" applyNumberFormat="1" applyFont="1" applyFill="1" applyBorder="1" applyAlignment="1">
      <alignment horizontal="center" vertical="center" wrapText="1"/>
    </xf>
    <xf numFmtId="1" fontId="6" fillId="13" borderId="89" xfId="0" applyNumberFormat="1" applyFont="1" applyFill="1" applyBorder="1" applyAlignment="1">
      <alignment horizontal="center" vertical="center" wrapText="1"/>
    </xf>
    <xf numFmtId="1" fontId="6" fillId="13" borderId="87" xfId="0" applyNumberFormat="1" applyFont="1" applyFill="1" applyBorder="1" applyAlignment="1">
      <alignment horizontal="center" vertical="center" wrapText="1"/>
    </xf>
    <xf numFmtId="1" fontId="6" fillId="0" borderId="55" xfId="0" applyNumberFormat="1" applyFont="1" applyBorder="1" applyAlignment="1">
      <alignment horizontal="center" vertical="center" wrapText="1"/>
    </xf>
    <xf numFmtId="0" fontId="6" fillId="5" borderId="128" xfId="0" applyFont="1" applyFill="1" applyBorder="1" applyAlignment="1">
      <alignment horizontal="center" vertical="center"/>
    </xf>
    <xf numFmtId="0" fontId="20" fillId="0" borderId="15" xfId="0" applyFont="1" applyBorder="1" applyAlignment="1">
      <alignment wrapText="1"/>
    </xf>
    <xf numFmtId="0" fontId="6" fillId="0" borderId="90" xfId="0" applyFont="1" applyBorder="1" applyAlignment="1">
      <alignment horizontal="center" vertical="center"/>
    </xf>
    <xf numFmtId="0" fontId="5" fillId="0" borderId="84" xfId="0" applyFont="1" applyBorder="1" applyAlignment="1">
      <alignment vertical="center"/>
    </xf>
    <xf numFmtId="0" fontId="20" fillId="0" borderId="42" xfId="0" applyFont="1" applyBorder="1" applyAlignment="1">
      <alignment wrapText="1"/>
    </xf>
    <xf numFmtId="0" fontId="7" fillId="3" borderId="81" xfId="0" applyFont="1" applyFill="1" applyBorder="1" applyAlignment="1">
      <alignment horizontal="center" vertical="top" wrapText="1"/>
    </xf>
    <xf numFmtId="0" fontId="7" fillId="3" borderId="54" xfId="0" applyFont="1" applyFill="1" applyBorder="1" applyAlignment="1">
      <alignment horizontal="center" vertical="top" wrapText="1"/>
    </xf>
    <xf numFmtId="0" fontId="6" fillId="0" borderId="75" xfId="0" applyFont="1" applyBorder="1"/>
    <xf numFmtId="165" fontId="6" fillId="0" borderId="52" xfId="0" applyNumberFormat="1" applyFont="1" applyBorder="1" applyAlignment="1">
      <alignment horizontal="center" vertical="center" wrapText="1"/>
    </xf>
    <xf numFmtId="1" fontId="6" fillId="0" borderId="53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6" fillId="0" borderId="84" xfId="0" applyFont="1" applyBorder="1"/>
    <xf numFmtId="1" fontId="6" fillId="0" borderId="95" xfId="0" applyNumberFormat="1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/>
    </xf>
    <xf numFmtId="0" fontId="5" fillId="2" borderId="75" xfId="0" applyFont="1" applyFill="1" applyBorder="1"/>
    <xf numFmtId="0" fontId="6" fillId="0" borderId="88" xfId="0" applyFont="1" applyBorder="1" applyAlignment="1">
      <alignment horizontal="center"/>
    </xf>
    <xf numFmtId="0" fontId="6" fillId="2" borderId="75" xfId="0" applyFont="1" applyFill="1" applyBorder="1"/>
    <xf numFmtId="0" fontId="6" fillId="2" borderId="43" xfId="0" applyFont="1" applyFill="1" applyBorder="1" applyAlignment="1">
      <alignment horizontal="center" vertical="center" wrapText="1"/>
    </xf>
    <xf numFmtId="0" fontId="6" fillId="5" borderId="75" xfId="0" applyFont="1" applyFill="1" applyBorder="1"/>
    <xf numFmtId="165" fontId="6" fillId="5" borderId="52" xfId="0" applyNumberFormat="1" applyFont="1" applyFill="1" applyBorder="1" applyAlignment="1">
      <alignment horizontal="center" vertical="center" wrapText="1"/>
    </xf>
    <xf numFmtId="1" fontId="6" fillId="5" borderId="53" xfId="0" applyNumberFormat="1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 wrapText="1"/>
    </xf>
    <xf numFmtId="0" fontId="6" fillId="5" borderId="78" xfId="0" applyFont="1" applyFill="1" applyBorder="1" applyAlignment="1">
      <alignment horizontal="center"/>
    </xf>
    <xf numFmtId="0" fontId="6" fillId="2" borderId="34" xfId="0" applyFont="1" applyFill="1" applyBorder="1" applyAlignment="1">
      <alignment vertical="center" wrapText="1"/>
    </xf>
    <xf numFmtId="0" fontId="6" fillId="2" borderId="42" xfId="0" applyFont="1" applyFill="1" applyBorder="1" applyAlignment="1">
      <alignment vertical="center" wrapText="1"/>
    </xf>
    <xf numFmtId="165" fontId="6" fillId="2" borderId="15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165" fontId="6" fillId="5" borderId="22" xfId="0" applyNumberFormat="1" applyFont="1" applyFill="1" applyBorder="1" applyAlignment="1">
      <alignment horizontal="center" vertical="center" wrapText="1"/>
    </xf>
    <xf numFmtId="1" fontId="6" fillId="5" borderId="23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166" fontId="6" fillId="5" borderId="23" xfId="0" applyNumberFormat="1" applyFont="1" applyFill="1" applyBorder="1" applyAlignment="1">
      <alignment horizontal="center" vertical="center" wrapText="1"/>
    </xf>
    <xf numFmtId="2" fontId="6" fillId="5" borderId="25" xfId="0" applyNumberFormat="1" applyFont="1" applyFill="1" applyBorder="1" applyAlignment="1">
      <alignment horizontal="center" vertical="center" wrapText="1"/>
    </xf>
    <xf numFmtId="1" fontId="6" fillId="5" borderId="22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/>
    </xf>
    <xf numFmtId="0" fontId="0" fillId="5" borderId="0" xfId="0" applyFont="1" applyFill="1" applyAlignment="1"/>
    <xf numFmtId="165" fontId="2" fillId="3" borderId="52" xfId="0" applyNumberFormat="1" applyFont="1" applyFill="1" applyBorder="1" applyAlignment="1">
      <alignment horizontal="center" vertical="center" wrapText="1"/>
    </xf>
    <xf numFmtId="1" fontId="2" fillId="3" borderId="53" xfId="0" applyNumberFormat="1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/>
    </xf>
    <xf numFmtId="1" fontId="6" fillId="4" borderId="25" xfId="0" applyNumberFormat="1" applyFont="1" applyFill="1" applyBorder="1" applyAlignment="1">
      <alignment horizontal="center" vertical="center" wrapText="1"/>
    </xf>
    <xf numFmtId="0" fontId="6" fillId="0" borderId="82" xfId="0" applyFont="1" applyBorder="1" applyAlignment="1">
      <alignment vertical="center" wrapText="1"/>
    </xf>
    <xf numFmtId="165" fontId="6" fillId="0" borderId="82" xfId="0" applyNumberFormat="1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7" fillId="3" borderId="80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" fillId="3" borderId="132" xfId="0" applyFont="1" applyFill="1" applyBorder="1" applyAlignment="1">
      <alignment horizontal="center" vertical="center" wrapText="1"/>
    </xf>
    <xf numFmtId="0" fontId="7" fillId="3" borderId="133" xfId="0" applyFont="1" applyFill="1" applyBorder="1" applyAlignment="1">
      <alignment horizontal="center" vertical="center" wrapText="1"/>
    </xf>
    <xf numFmtId="0" fontId="6" fillId="0" borderId="134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6" fillId="0" borderId="136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wrapText="1"/>
    </xf>
    <xf numFmtId="0" fontId="6" fillId="0" borderId="140" xfId="0" applyFont="1" applyBorder="1" applyAlignment="1">
      <alignment horizontal="center" vertical="center" wrapText="1"/>
    </xf>
    <xf numFmtId="1" fontId="6" fillId="4" borderId="78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84" xfId="0" applyFont="1" applyBorder="1" applyAlignment="1">
      <alignment vertical="center" wrapText="1"/>
    </xf>
    <xf numFmtId="0" fontId="6" fillId="0" borderId="141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2" borderId="75" xfId="0" applyFont="1" applyFill="1" applyBorder="1" applyAlignment="1">
      <alignment vertical="center" wrapText="1"/>
    </xf>
    <xf numFmtId="0" fontId="6" fillId="2" borderId="78" xfId="0" applyFont="1" applyFill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143" xfId="0" applyFont="1" applyBorder="1" applyAlignment="1">
      <alignment vertical="center" wrapText="1"/>
    </xf>
    <xf numFmtId="165" fontId="6" fillId="0" borderId="144" xfId="0" applyNumberFormat="1" applyFont="1" applyBorder="1" applyAlignment="1">
      <alignment horizontal="center" vertical="center" wrapText="1"/>
    </xf>
    <xf numFmtId="1" fontId="6" fillId="0" borderId="145" xfId="0" applyNumberFormat="1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 wrapText="1"/>
    </xf>
    <xf numFmtId="0" fontId="6" fillId="0" borderId="147" xfId="0" applyFont="1" applyBorder="1" applyAlignment="1">
      <alignment horizontal="center" vertical="center" wrapText="1"/>
    </xf>
    <xf numFmtId="0" fontId="6" fillId="0" borderId="148" xfId="0" applyFont="1" applyBorder="1" applyAlignment="1">
      <alignment horizontal="center" vertical="center" wrapText="1"/>
    </xf>
    <xf numFmtId="0" fontId="6" fillId="0" borderId="149" xfId="0" applyFont="1" applyBorder="1" applyAlignment="1">
      <alignment horizontal="center" vertical="center" wrapText="1"/>
    </xf>
    <xf numFmtId="166" fontId="6" fillId="0" borderId="150" xfId="0" applyNumberFormat="1" applyFont="1" applyBorder="1" applyAlignment="1">
      <alignment horizontal="center" vertical="center" wrapText="1"/>
    </xf>
    <xf numFmtId="2" fontId="6" fillId="0" borderId="151" xfId="0" applyNumberFormat="1" applyFont="1" applyBorder="1" applyAlignment="1">
      <alignment horizontal="center" vertical="center" wrapText="1"/>
    </xf>
    <xf numFmtId="1" fontId="6" fillId="0" borderId="152" xfId="0" applyNumberFormat="1" applyFont="1" applyBorder="1" applyAlignment="1">
      <alignment horizontal="center" vertical="center" wrapText="1"/>
    </xf>
    <xf numFmtId="1" fontId="6" fillId="4" borderId="149" xfId="0" applyNumberFormat="1" applyFont="1" applyFill="1" applyBorder="1" applyAlignment="1">
      <alignment horizontal="center" vertical="center" wrapText="1"/>
    </xf>
    <xf numFmtId="1" fontId="6" fillId="4" borderId="151" xfId="0" applyNumberFormat="1" applyFont="1" applyFill="1" applyBorder="1" applyAlignment="1">
      <alignment horizontal="center" vertical="center" wrapText="1"/>
    </xf>
    <xf numFmtId="1" fontId="6" fillId="0" borderId="150" xfId="0" applyNumberFormat="1" applyFont="1" applyBorder="1" applyAlignment="1">
      <alignment horizontal="center" vertical="center" wrapText="1"/>
    </xf>
    <xf numFmtId="0" fontId="6" fillId="0" borderId="153" xfId="0" applyFont="1" applyBorder="1" applyAlignment="1">
      <alignment horizontal="center" vertical="center" wrapText="1"/>
    </xf>
    <xf numFmtId="0" fontId="6" fillId="0" borderId="99" xfId="0" applyFont="1" applyBorder="1" applyAlignment="1">
      <alignment vertical="center" wrapText="1"/>
    </xf>
    <xf numFmtId="165" fontId="6" fillId="0" borderId="95" xfId="0" applyNumberFormat="1" applyFont="1" applyBorder="1" applyAlignment="1">
      <alignment horizontal="center" vertical="center" wrapText="1"/>
    </xf>
    <xf numFmtId="1" fontId="6" fillId="0" borderId="100" xfId="0" applyNumberFormat="1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1" fontId="6" fillId="4" borderId="88" xfId="0" applyNumberFormat="1" applyFont="1" applyFill="1" applyBorder="1" applyAlignment="1">
      <alignment horizontal="center" vertical="center" wrapText="1"/>
    </xf>
    <xf numFmtId="0" fontId="6" fillId="2" borderId="154" xfId="0" applyFont="1" applyFill="1" applyBorder="1" applyAlignment="1">
      <alignment vertical="center" wrapText="1"/>
    </xf>
    <xf numFmtId="165" fontId="6" fillId="2" borderId="152" xfId="0" applyNumberFormat="1" applyFont="1" applyFill="1" applyBorder="1" applyAlignment="1">
      <alignment horizontal="center" vertical="center" wrapText="1"/>
    </xf>
    <xf numFmtId="1" fontId="6" fillId="2" borderId="150" xfId="0" applyNumberFormat="1" applyFont="1" applyFill="1" applyBorder="1" applyAlignment="1">
      <alignment horizontal="center" vertical="center" wrapText="1"/>
    </xf>
    <xf numFmtId="0" fontId="6" fillId="2" borderId="151" xfId="0" applyFont="1" applyFill="1" applyBorder="1" applyAlignment="1">
      <alignment horizontal="center" vertical="center" wrapText="1"/>
    </xf>
    <xf numFmtId="0" fontId="6" fillId="0" borderId="155" xfId="0" applyFont="1" applyBorder="1" applyAlignment="1">
      <alignment horizontal="center" vertical="center" wrapText="1"/>
    </xf>
    <xf numFmtId="165" fontId="6" fillId="2" borderId="85" xfId="0" applyNumberFormat="1" applyFont="1" applyFill="1" applyBorder="1" applyAlignment="1">
      <alignment horizontal="center" vertical="center" wrapText="1"/>
    </xf>
    <xf numFmtId="166" fontId="6" fillId="0" borderId="82" xfId="0" applyNumberFormat="1" applyFont="1" applyBorder="1" applyAlignment="1">
      <alignment horizontal="center" vertical="center" wrapText="1"/>
    </xf>
    <xf numFmtId="2" fontId="6" fillId="0" borderId="82" xfId="0" applyNumberFormat="1" applyFont="1" applyBorder="1" applyAlignment="1">
      <alignment horizontal="center" vertical="center" wrapText="1"/>
    </xf>
    <xf numFmtId="165" fontId="6" fillId="0" borderId="90" xfId="0" applyNumberFormat="1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166" fontId="6" fillId="0" borderId="90" xfId="0" applyNumberFormat="1" applyFont="1" applyBorder="1" applyAlignment="1">
      <alignment horizontal="center" vertical="center" wrapText="1"/>
    </xf>
    <xf numFmtId="2" fontId="6" fillId="0" borderId="90" xfId="0" applyNumberFormat="1" applyFont="1" applyBorder="1" applyAlignment="1">
      <alignment horizontal="center" vertical="center" wrapText="1"/>
    </xf>
    <xf numFmtId="0" fontId="6" fillId="0" borderId="75" xfId="0" applyFont="1" applyBorder="1" applyAlignment="1">
      <alignment vertical="center" wrapText="1"/>
    </xf>
    <xf numFmtId="1" fontId="6" fillId="4" borderId="16" xfId="0" applyNumberFormat="1" applyFont="1" applyFill="1" applyBorder="1" applyAlignment="1">
      <alignment horizontal="center" vertical="center" wrapText="1"/>
    </xf>
    <xf numFmtId="1" fontId="6" fillId="4" borderId="44" xfId="0" applyNumberFormat="1" applyFont="1" applyFill="1" applyBorder="1" applyAlignment="1">
      <alignment horizontal="center" vertical="center" wrapText="1"/>
    </xf>
    <xf numFmtId="0" fontId="6" fillId="0" borderId="154" xfId="0" applyFont="1" applyBorder="1" applyAlignment="1">
      <alignment vertical="center" wrapText="1"/>
    </xf>
    <xf numFmtId="165" fontId="6" fillId="0" borderId="152" xfId="0" applyNumberFormat="1" applyFont="1" applyBorder="1" applyAlignment="1">
      <alignment horizontal="center" vertical="center" wrapText="1"/>
    </xf>
    <xf numFmtId="0" fontId="6" fillId="0" borderId="151" xfId="0" applyFont="1" applyBorder="1" applyAlignment="1">
      <alignment horizontal="center" vertical="center" wrapText="1"/>
    </xf>
    <xf numFmtId="0" fontId="6" fillId="0" borderId="152" xfId="0" applyFont="1" applyBorder="1" applyAlignment="1">
      <alignment horizontal="center" vertical="center" wrapText="1"/>
    </xf>
    <xf numFmtId="0" fontId="6" fillId="0" borderId="93" xfId="0" applyFont="1" applyBorder="1" applyAlignment="1">
      <alignment vertical="center" wrapText="1"/>
    </xf>
    <xf numFmtId="0" fontId="6" fillId="5" borderId="84" xfId="0" applyFont="1" applyFill="1" applyBorder="1" applyAlignment="1">
      <alignment vertical="center" wrapText="1"/>
    </xf>
    <xf numFmtId="165" fontId="6" fillId="5" borderId="85" xfId="0" applyNumberFormat="1" applyFont="1" applyFill="1" applyBorder="1" applyAlignment="1">
      <alignment horizontal="center" vertical="center" wrapText="1"/>
    </xf>
    <xf numFmtId="1" fontId="6" fillId="5" borderId="86" xfId="0" applyNumberFormat="1" applyFont="1" applyFill="1" applyBorder="1" applyAlignment="1">
      <alignment horizontal="center" vertical="center" wrapText="1"/>
    </xf>
    <xf numFmtId="0" fontId="6" fillId="5" borderId="87" xfId="0" applyFont="1" applyFill="1" applyBorder="1" applyAlignment="1">
      <alignment horizontal="center" vertical="center" wrapText="1"/>
    </xf>
    <xf numFmtId="0" fontId="6" fillId="5" borderId="89" xfId="0" applyFont="1" applyFill="1" applyBorder="1" applyAlignment="1">
      <alignment horizontal="center" vertical="center" wrapText="1"/>
    </xf>
    <xf numFmtId="0" fontId="6" fillId="5" borderId="88" xfId="0" applyFont="1" applyFill="1" applyBorder="1" applyAlignment="1">
      <alignment horizontal="center" vertical="center" wrapText="1"/>
    </xf>
    <xf numFmtId="0" fontId="6" fillId="5" borderId="85" xfId="0" applyFont="1" applyFill="1" applyBorder="1" applyAlignment="1">
      <alignment horizontal="center" vertical="center" wrapText="1"/>
    </xf>
    <xf numFmtId="166" fontId="6" fillId="5" borderId="86" xfId="0" applyNumberFormat="1" applyFont="1" applyFill="1" applyBorder="1" applyAlignment="1">
      <alignment horizontal="center" vertical="center" wrapText="1"/>
    </xf>
    <xf numFmtId="2" fontId="6" fillId="5" borderId="88" xfId="0" applyNumberFormat="1" applyFont="1" applyFill="1" applyBorder="1" applyAlignment="1">
      <alignment horizontal="center" vertical="center" wrapText="1"/>
    </xf>
    <xf numFmtId="1" fontId="6" fillId="5" borderId="85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16" fillId="5" borderId="0" xfId="0" applyFont="1" applyFill="1" applyAlignment="1">
      <alignment horizontal="center" vertical="center"/>
    </xf>
    <xf numFmtId="0" fontId="6" fillId="5" borderId="75" xfId="0" applyFont="1" applyFill="1" applyBorder="1" applyAlignment="1">
      <alignment vertical="center"/>
    </xf>
    <xf numFmtId="0" fontId="6" fillId="5" borderId="46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/>
    </xf>
    <xf numFmtId="1" fontId="6" fillId="4" borderId="86" xfId="0" applyNumberFormat="1" applyFont="1" applyFill="1" applyBorder="1" applyAlignment="1">
      <alignment horizontal="center" vertical="center" wrapText="1"/>
    </xf>
    <xf numFmtId="1" fontId="6" fillId="5" borderId="53" xfId="1" applyNumberFormat="1" applyFont="1" applyFill="1" applyBorder="1" applyAlignment="1">
      <alignment horizontal="center" vertical="center" wrapText="1"/>
    </xf>
    <xf numFmtId="1" fontId="6" fillId="4" borderId="83" xfId="1" applyNumberFormat="1" applyFont="1" applyFill="1" applyBorder="1" applyAlignment="1">
      <alignment horizontal="center" vertical="center" wrapText="1"/>
    </xf>
    <xf numFmtId="1" fontId="6" fillId="5" borderId="86" xfId="1" applyNumberFormat="1" applyFont="1" applyFill="1" applyBorder="1" applyAlignment="1">
      <alignment horizontal="center" vertical="center" wrapText="1"/>
    </xf>
    <xf numFmtId="0" fontId="6" fillId="5" borderId="87" xfId="1" applyFont="1" applyFill="1" applyBorder="1" applyAlignment="1">
      <alignment horizontal="center" vertical="center" wrapText="1"/>
    </xf>
    <xf numFmtId="0" fontId="6" fillId="5" borderId="89" xfId="1" applyFont="1" applyFill="1" applyBorder="1" applyAlignment="1">
      <alignment horizontal="center" vertical="center" wrapText="1"/>
    </xf>
    <xf numFmtId="0" fontId="6" fillId="5" borderId="88" xfId="1" applyFont="1" applyFill="1" applyBorder="1" applyAlignment="1">
      <alignment horizontal="center" vertical="center" wrapText="1"/>
    </xf>
    <xf numFmtId="2" fontId="6" fillId="5" borderId="105" xfId="1" applyNumberFormat="1" applyFont="1" applyFill="1" applyBorder="1" applyAlignment="1">
      <alignment horizontal="center" vertical="center" wrapText="1"/>
    </xf>
    <xf numFmtId="1" fontId="6" fillId="0" borderId="107" xfId="1" applyNumberFormat="1" applyFont="1" applyBorder="1" applyAlignment="1">
      <alignment horizontal="center" vertical="center" wrapText="1"/>
    </xf>
    <xf numFmtId="0" fontId="6" fillId="0" borderId="75" xfId="1" applyFont="1" applyBorder="1" applyAlignment="1">
      <alignment vertical="center"/>
    </xf>
    <xf numFmtId="0" fontId="6" fillId="0" borderId="84" xfId="1" applyFont="1" applyBorder="1" applyAlignment="1">
      <alignment vertical="center"/>
    </xf>
    <xf numFmtId="0" fontId="6" fillId="0" borderId="96" xfId="1" applyFont="1" applyBorder="1" applyAlignment="1">
      <alignment horizontal="center" vertical="center" wrapText="1"/>
    </xf>
    <xf numFmtId="0" fontId="6" fillId="0" borderId="106" xfId="1" applyFont="1" applyBorder="1" applyAlignment="1">
      <alignment horizontal="center" vertical="center" wrapText="1"/>
    </xf>
    <xf numFmtId="0" fontId="6" fillId="0" borderId="97" xfId="1" applyFont="1" applyBorder="1" applyAlignment="1">
      <alignment horizontal="center" vertical="center" wrapText="1"/>
    </xf>
    <xf numFmtId="0" fontId="6" fillId="0" borderId="95" xfId="1" applyFont="1" applyBorder="1" applyAlignment="1">
      <alignment horizontal="center" vertical="center" wrapText="1"/>
    </xf>
    <xf numFmtId="2" fontId="6" fillId="0" borderId="96" xfId="1" applyNumberFormat="1" applyFont="1" applyBorder="1" applyAlignment="1">
      <alignment horizontal="center" vertical="center" wrapText="1"/>
    </xf>
    <xf numFmtId="2" fontId="6" fillId="0" borderId="107" xfId="1" applyNumberFormat="1" applyFont="1" applyBorder="1" applyAlignment="1">
      <alignment horizontal="center" vertical="center" wrapText="1"/>
    </xf>
    <xf numFmtId="165" fontId="6" fillId="0" borderId="95" xfId="1" applyNumberFormat="1" applyFont="1" applyBorder="1" applyAlignment="1">
      <alignment horizontal="center" vertical="center" wrapText="1"/>
    </xf>
    <xf numFmtId="1" fontId="6" fillId="0" borderId="100" xfId="1" applyNumberFormat="1" applyFont="1" applyBorder="1" applyAlignment="1">
      <alignment horizontal="center" vertical="center" wrapText="1"/>
    </xf>
    <xf numFmtId="1" fontId="2" fillId="4" borderId="82" xfId="1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0" fontId="16" fillId="0" borderId="0" xfId="0" applyFont="1" applyAlignment="1">
      <alignment horizontal="center" vertical="center" wrapText="1"/>
    </xf>
    <xf numFmtId="0" fontId="0" fillId="0" borderId="0" xfId="0" applyFont="1" applyAlignment="1"/>
    <xf numFmtId="0" fontId="31" fillId="0" borderId="0" xfId="0" applyFont="1" applyAlignment="1"/>
    <xf numFmtId="0" fontId="27" fillId="0" borderId="82" xfId="0" applyFont="1" applyBorder="1" applyAlignment="1">
      <alignment horizontal="center"/>
    </xf>
    <xf numFmtId="0" fontId="27" fillId="0" borderId="90" xfId="0" applyFont="1" applyBorder="1" applyAlignment="1">
      <alignment horizontal="center"/>
    </xf>
    <xf numFmtId="0" fontId="30" fillId="0" borderId="113" xfId="0" applyFont="1" applyBorder="1" applyAlignment="1"/>
    <xf numFmtId="0" fontId="30" fillId="0" borderId="115" xfId="0" applyFont="1" applyBorder="1" applyAlignment="1"/>
    <xf numFmtId="0" fontId="0" fillId="0" borderId="69" xfId="0" applyFont="1" applyBorder="1" applyAlignment="1"/>
    <xf numFmtId="0" fontId="27" fillId="0" borderId="69" xfId="0" applyFont="1" applyBorder="1" applyAlignment="1"/>
    <xf numFmtId="0" fontId="32" fillId="0" borderId="82" xfId="0" applyFont="1" applyBorder="1" applyAlignment="1"/>
    <xf numFmtId="0" fontId="33" fillId="0" borderId="82" xfId="0" applyFont="1" applyBorder="1" applyAlignment="1">
      <alignment horizontal="center"/>
    </xf>
    <xf numFmtId="0" fontId="0" fillId="0" borderId="0" xfId="0"/>
    <xf numFmtId="0" fontId="7" fillId="14" borderId="158" xfId="0" applyFont="1" applyFill="1" applyBorder="1" applyAlignment="1">
      <alignment horizontal="center" vertical="center" wrapText="1"/>
    </xf>
    <xf numFmtId="165" fontId="2" fillId="14" borderId="52" xfId="0" applyNumberFormat="1" applyFont="1" applyFill="1" applyBorder="1" applyAlignment="1">
      <alignment horizontal="center" vertical="center" wrapText="1"/>
    </xf>
    <xf numFmtId="1" fontId="2" fillId="14" borderId="53" xfId="0" applyNumberFormat="1" applyFont="1" applyFill="1" applyBorder="1" applyAlignment="1">
      <alignment horizontal="center" vertical="center" wrapText="1"/>
    </xf>
    <xf numFmtId="0" fontId="2" fillId="14" borderId="79" xfId="0" applyFont="1" applyFill="1" applyBorder="1" applyAlignment="1">
      <alignment horizontal="center" vertical="center" wrapText="1"/>
    </xf>
    <xf numFmtId="0" fontId="4" fillId="12" borderId="159" xfId="0" applyFont="1" applyFill="1" applyBorder="1"/>
    <xf numFmtId="165" fontId="7" fillId="14" borderId="95" xfId="0" applyNumberFormat="1" applyFont="1" applyFill="1" applyBorder="1" applyAlignment="1">
      <alignment horizontal="center" vertical="top" wrapText="1"/>
    </xf>
    <xf numFmtId="1" fontId="7" fillId="14" borderId="100" xfId="0" applyNumberFormat="1" applyFont="1" applyFill="1" applyBorder="1" applyAlignment="1">
      <alignment horizontal="center" vertical="top" wrapText="1"/>
    </xf>
    <xf numFmtId="0" fontId="4" fillId="12" borderId="96" xfId="0" applyFont="1" applyFill="1" applyBorder="1"/>
    <xf numFmtId="0" fontId="7" fillId="14" borderId="95" xfId="0" applyFont="1" applyFill="1" applyBorder="1" applyAlignment="1">
      <alignment horizontal="center" vertical="top" wrapText="1"/>
    </xf>
    <xf numFmtId="2" fontId="7" fillId="14" borderId="100" xfId="0" applyNumberFormat="1" applyFont="1" applyFill="1" applyBorder="1" applyAlignment="1">
      <alignment horizontal="center" vertical="top" wrapText="1"/>
    </xf>
    <xf numFmtId="2" fontId="7" fillId="14" borderId="97" xfId="0" applyNumberFormat="1" applyFont="1" applyFill="1" applyBorder="1" applyAlignment="1">
      <alignment horizontal="center" vertical="top" wrapText="1"/>
    </xf>
    <xf numFmtId="0" fontId="5" fillId="0" borderId="83" xfId="0" applyFont="1" applyBorder="1"/>
    <xf numFmtId="165" fontId="6" fillId="0" borderId="83" xfId="0" applyNumberFormat="1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166" fontId="6" fillId="0" borderId="83" xfId="0" applyNumberFormat="1" applyFont="1" applyBorder="1" applyAlignment="1">
      <alignment horizontal="center" vertical="center" wrapText="1"/>
    </xf>
    <xf numFmtId="2" fontId="6" fillId="0" borderId="83" xfId="0" applyNumberFormat="1" applyFont="1" applyBorder="1" applyAlignment="1">
      <alignment horizontal="center" vertical="center" wrapText="1"/>
    </xf>
    <xf numFmtId="0" fontId="5" fillId="0" borderId="82" xfId="0" applyFont="1" applyBorder="1"/>
    <xf numFmtId="0" fontId="5" fillId="0" borderId="82" xfId="0" applyFont="1" applyBorder="1" applyAlignment="1">
      <alignment horizontal="center" vertical="center" wrapText="1"/>
    </xf>
    <xf numFmtId="0" fontId="5" fillId="0" borderId="90" xfId="0" applyFont="1" applyBorder="1"/>
    <xf numFmtId="0" fontId="5" fillId="0" borderId="90" xfId="0" applyFont="1" applyBorder="1" applyAlignment="1">
      <alignment horizontal="center" vertical="center" wrapText="1"/>
    </xf>
    <xf numFmtId="0" fontId="5" fillId="0" borderId="98" xfId="0" applyFont="1" applyBorder="1"/>
    <xf numFmtId="165" fontId="6" fillId="0" borderId="98" xfId="0" applyNumberFormat="1" applyFont="1" applyBorder="1" applyAlignment="1">
      <alignment horizontal="center" vertical="center" wrapText="1"/>
    </xf>
    <xf numFmtId="1" fontId="6" fillId="0" borderId="98" xfId="0" applyNumberFormat="1" applyFont="1" applyBorder="1" applyAlignment="1">
      <alignment horizontal="center" vertical="center" wrapText="1"/>
    </xf>
    <xf numFmtId="0" fontId="35" fillId="0" borderId="0" xfId="0" applyFont="1"/>
    <xf numFmtId="166" fontId="6" fillId="0" borderId="98" xfId="0" applyNumberFormat="1" applyFont="1" applyBorder="1" applyAlignment="1">
      <alignment horizontal="center" vertical="center" wrapText="1"/>
    </xf>
    <xf numFmtId="2" fontId="6" fillId="0" borderId="9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27" fillId="0" borderId="82" xfId="0" applyFont="1" applyBorder="1" applyAlignment="1">
      <alignment horizontal="center"/>
    </xf>
    <xf numFmtId="0" fontId="27" fillId="0" borderId="90" xfId="0" applyFont="1" applyBorder="1" applyAlignment="1">
      <alignment horizontal="center"/>
    </xf>
    <xf numFmtId="0" fontId="5" fillId="0" borderId="66" xfId="0" applyFont="1" applyFill="1" applyBorder="1" applyAlignment="1">
      <alignment vertical="center"/>
    </xf>
    <xf numFmtId="165" fontId="6" fillId="0" borderId="85" xfId="0" applyNumberFormat="1" applyFont="1" applyFill="1" applyBorder="1" applyAlignment="1">
      <alignment horizontal="center" vertical="center" wrapText="1"/>
    </xf>
    <xf numFmtId="0" fontId="30" fillId="0" borderId="108" xfId="0" applyFont="1" applyBorder="1" applyAlignment="1">
      <alignment horizontal="center"/>
    </xf>
    <xf numFmtId="0" fontId="30" fillId="0" borderId="119" xfId="0" applyFont="1" applyBorder="1" applyAlignment="1">
      <alignment horizontal="center"/>
    </xf>
    <xf numFmtId="1" fontId="6" fillId="5" borderId="36" xfId="0" applyNumberFormat="1" applyFont="1" applyFill="1" applyBorder="1" applyAlignment="1">
      <alignment horizontal="center" vertical="center" wrapText="1"/>
    </xf>
    <xf numFmtId="1" fontId="6" fillId="5" borderId="20" xfId="0" applyNumberFormat="1" applyFont="1" applyFill="1" applyBorder="1" applyAlignment="1">
      <alignment horizontal="center" vertical="center" wrapText="1"/>
    </xf>
    <xf numFmtId="1" fontId="6" fillId="5" borderId="35" xfId="0" applyNumberFormat="1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 wrapText="1"/>
    </xf>
    <xf numFmtId="166" fontId="6" fillId="0" borderId="65" xfId="0" applyNumberFormat="1" applyFont="1" applyFill="1" applyBorder="1" applyAlignment="1">
      <alignment horizontal="center" vertical="center" wrapText="1"/>
    </xf>
    <xf numFmtId="1" fontId="6" fillId="5" borderId="89" xfId="0" applyNumberFormat="1" applyFont="1" applyFill="1" applyBorder="1" applyAlignment="1">
      <alignment horizontal="center" vertical="center" wrapText="1"/>
    </xf>
    <xf numFmtId="1" fontId="6" fillId="5" borderId="87" xfId="0" applyNumberFormat="1" applyFont="1" applyFill="1" applyBorder="1" applyAlignment="1">
      <alignment horizontal="center" vertical="center" wrapText="1"/>
    </xf>
    <xf numFmtId="0" fontId="6" fillId="5" borderId="88" xfId="0" applyFont="1" applyFill="1" applyBorder="1" applyAlignment="1">
      <alignment horizontal="center" vertical="center"/>
    </xf>
    <xf numFmtId="0" fontId="5" fillId="9" borderId="69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6" fillId="5" borderId="97" xfId="0" applyFont="1" applyFill="1" applyBorder="1" applyAlignment="1">
      <alignment horizontal="center" vertical="center"/>
    </xf>
    <xf numFmtId="1" fontId="6" fillId="5" borderId="76" xfId="0" applyNumberFormat="1" applyFont="1" applyFill="1" applyBorder="1" applyAlignment="1">
      <alignment horizontal="center" vertical="center" wrapText="1"/>
    </xf>
    <xf numFmtId="1" fontId="6" fillId="5" borderId="60" xfId="0" applyNumberFormat="1" applyFont="1" applyFill="1" applyBorder="1" applyAlignment="1">
      <alignment horizontal="center" vertical="center" wrapText="1"/>
    </xf>
    <xf numFmtId="1" fontId="6" fillId="5" borderId="88" xfId="0" applyNumberFormat="1" applyFont="1" applyFill="1" applyBorder="1" applyAlignment="1">
      <alignment horizontal="center" vertical="center" wrapText="1"/>
    </xf>
    <xf numFmtId="1" fontId="6" fillId="5" borderId="82" xfId="0" applyNumberFormat="1" applyFont="1" applyFill="1" applyBorder="1" applyAlignment="1">
      <alignment horizontal="center" vertical="center" wrapText="1"/>
    </xf>
    <xf numFmtId="1" fontId="6" fillId="5" borderId="83" xfId="0" applyNumberFormat="1" applyFont="1" applyFill="1" applyBorder="1" applyAlignment="1">
      <alignment horizontal="center" vertical="center" wrapText="1"/>
    </xf>
    <xf numFmtId="1" fontId="6" fillId="5" borderId="90" xfId="0" applyNumberFormat="1" applyFont="1" applyFill="1" applyBorder="1" applyAlignment="1">
      <alignment horizontal="center" vertical="center" wrapText="1"/>
    </xf>
    <xf numFmtId="0" fontId="36" fillId="0" borderId="108" xfId="0" applyFont="1" applyBorder="1" applyAlignment="1"/>
    <xf numFmtId="1" fontId="6" fillId="0" borderId="83" xfId="0" applyNumberFormat="1" applyFont="1" applyFill="1" applyBorder="1" applyAlignment="1">
      <alignment horizontal="center" vertical="center" wrapText="1"/>
    </xf>
    <xf numFmtId="166" fontId="6" fillId="0" borderId="83" xfId="0" applyNumberFormat="1" applyFont="1" applyFill="1" applyBorder="1" applyAlignment="1">
      <alignment horizontal="center" vertical="center" wrapText="1"/>
    </xf>
    <xf numFmtId="0" fontId="6" fillId="5" borderId="83" xfId="0" applyFont="1" applyFill="1" applyBorder="1" applyAlignment="1">
      <alignment horizontal="center" vertical="center"/>
    </xf>
    <xf numFmtId="0" fontId="36" fillId="0" borderId="103" xfId="0" applyFont="1" applyBorder="1" applyAlignment="1"/>
    <xf numFmtId="0" fontId="6" fillId="0" borderId="109" xfId="0" applyFont="1" applyFill="1" applyBorder="1" applyAlignment="1">
      <alignment horizontal="center" vertical="center" wrapText="1"/>
    </xf>
    <xf numFmtId="0" fontId="6" fillId="0" borderId="102" xfId="0" applyFont="1" applyFill="1" applyBorder="1" applyAlignment="1">
      <alignment horizontal="center" vertical="center" wrapText="1"/>
    </xf>
    <xf numFmtId="165" fontId="6" fillId="0" borderId="110" xfId="0" applyNumberFormat="1" applyFont="1" applyFill="1" applyBorder="1" applyAlignment="1">
      <alignment horizontal="center" vertical="center" wrapText="1"/>
    </xf>
    <xf numFmtId="1" fontId="6" fillId="0" borderId="111" xfId="0" applyNumberFormat="1" applyFont="1" applyFill="1" applyBorder="1" applyAlignment="1">
      <alignment horizontal="center" vertical="center" wrapText="1"/>
    </xf>
    <xf numFmtId="0" fontId="5" fillId="0" borderId="112" xfId="0" applyFont="1" applyFill="1" applyBorder="1" applyAlignment="1">
      <alignment horizontal="center" vertical="center" wrapText="1"/>
    </xf>
    <xf numFmtId="165" fontId="6" fillId="0" borderId="113" xfId="0" applyNumberFormat="1" applyFont="1" applyFill="1" applyBorder="1" applyAlignment="1">
      <alignment horizontal="center" vertical="center" wrapText="1"/>
    </xf>
    <xf numFmtId="0" fontId="5" fillId="0" borderId="114" xfId="0" applyFont="1" applyFill="1" applyBorder="1" applyAlignment="1">
      <alignment horizontal="center" vertical="center" wrapText="1"/>
    </xf>
    <xf numFmtId="0" fontId="5" fillId="0" borderId="160" xfId="0" applyFont="1" applyFill="1" applyBorder="1" applyAlignment="1">
      <alignment horizontal="center" vertical="center" wrapText="1"/>
    </xf>
    <xf numFmtId="0" fontId="5" fillId="0" borderId="139" xfId="0" applyFont="1" applyFill="1" applyBorder="1" applyAlignment="1">
      <alignment horizontal="center" vertical="center" wrapText="1"/>
    </xf>
    <xf numFmtId="165" fontId="6" fillId="0" borderId="142" xfId="0" applyNumberFormat="1" applyFont="1" applyFill="1" applyBorder="1" applyAlignment="1">
      <alignment horizontal="center" vertical="center" wrapText="1"/>
    </xf>
    <xf numFmtId="165" fontId="6" fillId="0" borderId="138" xfId="0" applyNumberFormat="1" applyFont="1" applyFill="1" applyBorder="1" applyAlignment="1">
      <alignment horizontal="center" vertical="center" wrapText="1"/>
    </xf>
    <xf numFmtId="1" fontId="6" fillId="0" borderId="100" xfId="0" applyNumberFormat="1" applyFont="1" applyFill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/>
    </xf>
    <xf numFmtId="0" fontId="26" fillId="0" borderId="83" xfId="0" applyFont="1" applyBorder="1" applyAlignment="1">
      <alignment horizontal="center"/>
    </xf>
    <xf numFmtId="165" fontId="6" fillId="0" borderId="117" xfId="0" applyNumberFormat="1" applyFont="1" applyFill="1" applyBorder="1" applyAlignment="1">
      <alignment horizontal="center" vertical="center" wrapText="1"/>
    </xf>
    <xf numFmtId="0" fontId="5" fillId="0" borderId="118" xfId="0" applyFont="1" applyFill="1" applyBorder="1" applyAlignment="1">
      <alignment horizontal="center" vertical="center" wrapText="1"/>
    </xf>
    <xf numFmtId="0" fontId="36" fillId="0" borderId="122" xfId="0" applyFont="1" applyBorder="1" applyAlignment="1"/>
    <xf numFmtId="165" fontId="6" fillId="0" borderId="115" xfId="0" applyNumberFormat="1" applyFont="1" applyFill="1" applyBorder="1" applyAlignment="1">
      <alignment horizontal="center" vertical="center" wrapText="1"/>
    </xf>
    <xf numFmtId="1" fontId="6" fillId="0" borderId="90" xfId="0" applyNumberFormat="1" applyFont="1" applyFill="1" applyBorder="1" applyAlignment="1">
      <alignment horizontal="center" vertical="center" wrapText="1"/>
    </xf>
    <xf numFmtId="0" fontId="5" fillId="0" borderId="116" xfId="0" applyFont="1" applyFill="1" applyBorder="1" applyAlignment="1">
      <alignment horizontal="center" vertical="center" wrapText="1"/>
    </xf>
    <xf numFmtId="0" fontId="6" fillId="0" borderId="121" xfId="0" applyFont="1" applyFill="1" applyBorder="1" applyAlignment="1">
      <alignment horizontal="center" vertical="center" wrapText="1"/>
    </xf>
    <xf numFmtId="166" fontId="6" fillId="0" borderId="90" xfId="0" applyNumberFormat="1" applyFont="1" applyFill="1" applyBorder="1" applyAlignment="1">
      <alignment horizontal="center" vertical="center" wrapText="1"/>
    </xf>
    <xf numFmtId="0" fontId="6" fillId="5" borderId="90" xfId="0" applyFont="1" applyFill="1" applyBorder="1" applyAlignment="1">
      <alignment horizontal="center" vertical="center"/>
    </xf>
    <xf numFmtId="0" fontId="26" fillId="0" borderId="98" xfId="0" applyFont="1" applyBorder="1" applyAlignment="1">
      <alignment horizontal="center"/>
    </xf>
    <xf numFmtId="0" fontId="6" fillId="0" borderId="98" xfId="0" applyFont="1" applyBorder="1" applyAlignment="1">
      <alignment horizontal="center" vertical="center"/>
    </xf>
    <xf numFmtId="0" fontId="26" fillId="0" borderId="82" xfId="0" applyFont="1" applyBorder="1" applyAlignment="1">
      <alignment horizontal="center"/>
    </xf>
    <xf numFmtId="0" fontId="26" fillId="0" borderId="83" xfId="0" applyFont="1" applyBorder="1" applyAlignment="1"/>
    <xf numFmtId="0" fontId="26" fillId="0" borderId="90" xfId="0" applyFont="1" applyBorder="1" applyAlignment="1">
      <alignment horizontal="center"/>
    </xf>
    <xf numFmtId="0" fontId="6" fillId="0" borderId="124" xfId="0" applyFont="1" applyFill="1" applyBorder="1" applyAlignment="1">
      <alignment horizontal="center" vertical="center" wrapText="1"/>
    </xf>
    <xf numFmtId="166" fontId="6" fillId="0" borderId="98" xfId="0" applyNumberFormat="1" applyFont="1" applyFill="1" applyBorder="1" applyAlignment="1">
      <alignment horizontal="center" vertical="center" wrapText="1"/>
    </xf>
    <xf numFmtId="1" fontId="6" fillId="5" borderId="98" xfId="0" applyNumberFormat="1" applyFont="1" applyFill="1" applyBorder="1" applyAlignment="1">
      <alignment horizontal="center" vertical="center" wrapText="1"/>
    </xf>
    <xf numFmtId="0" fontId="0" fillId="0" borderId="82" xfId="0" applyFont="1" applyBorder="1" applyAlignment="1">
      <alignment horizontal="center"/>
    </xf>
    <xf numFmtId="1" fontId="6" fillId="5" borderId="123" xfId="0" applyNumberFormat="1" applyFont="1" applyFill="1" applyBorder="1" applyAlignment="1">
      <alignment horizontal="center" vertical="center" wrapText="1"/>
    </xf>
    <xf numFmtId="0" fontId="6" fillId="0" borderId="123" xfId="0" applyFont="1" applyBorder="1" applyAlignment="1">
      <alignment horizontal="center" vertical="center"/>
    </xf>
    <xf numFmtId="0" fontId="26" fillId="0" borderId="111" xfId="0" applyFont="1" applyBorder="1" applyAlignment="1">
      <alignment horizontal="center"/>
    </xf>
    <xf numFmtId="0" fontId="6" fillId="0" borderId="127" xfId="0" applyFont="1" applyFill="1" applyBorder="1" applyAlignment="1">
      <alignment horizontal="center" vertical="center" wrapText="1"/>
    </xf>
    <xf numFmtId="166" fontId="6" fillId="0" borderId="123" xfId="0" applyNumberFormat="1" applyFont="1" applyFill="1" applyBorder="1" applyAlignment="1">
      <alignment horizontal="center" vertical="center" wrapText="1"/>
    </xf>
    <xf numFmtId="0" fontId="26" fillId="0" borderId="123" xfId="0" applyFont="1" applyBorder="1" applyAlignment="1">
      <alignment horizontal="center"/>
    </xf>
    <xf numFmtId="0" fontId="36" fillId="0" borderId="163" xfId="0" applyFont="1" applyBorder="1" applyAlignment="1"/>
    <xf numFmtId="0" fontId="36" fillId="0" borderId="164" xfId="0" applyFont="1" applyBorder="1" applyAlignment="1"/>
    <xf numFmtId="0" fontId="36" fillId="0" borderId="159" xfId="0" applyFont="1" applyBorder="1" applyAlignment="1"/>
    <xf numFmtId="0" fontId="26" fillId="0" borderId="110" xfId="0" applyFont="1" applyBorder="1" applyAlignment="1">
      <alignment horizontal="center"/>
    </xf>
    <xf numFmtId="0" fontId="26" fillId="0" borderId="117" xfId="0" applyFont="1" applyBorder="1" applyAlignment="1">
      <alignment horizontal="center"/>
    </xf>
    <xf numFmtId="0" fontId="26" fillId="0" borderId="162" xfId="0" applyFont="1" applyBorder="1" applyAlignment="1">
      <alignment horizontal="center"/>
    </xf>
    <xf numFmtId="0" fontId="26" fillId="0" borderId="109" xfId="0" applyFont="1" applyBorder="1" applyAlignment="1">
      <alignment horizontal="center"/>
    </xf>
    <xf numFmtId="0" fontId="0" fillId="0" borderId="113" xfId="0" applyFont="1" applyBorder="1" applyAlignment="1">
      <alignment horizontal="center"/>
    </xf>
    <xf numFmtId="0" fontId="0" fillId="0" borderId="115" xfId="0" applyFont="1" applyBorder="1" applyAlignment="1">
      <alignment horizontal="center"/>
    </xf>
    <xf numFmtId="0" fontId="0" fillId="0" borderId="90" xfId="0" applyFont="1" applyBorder="1" applyAlignment="1">
      <alignment horizontal="center"/>
    </xf>
    <xf numFmtId="0" fontId="26" fillId="0" borderId="121" xfId="0" applyFont="1" applyBorder="1" applyAlignment="1">
      <alignment horizontal="center"/>
    </xf>
    <xf numFmtId="0" fontId="26" fillId="0" borderId="90" xfId="0" applyFont="1" applyBorder="1" applyAlignment="1"/>
    <xf numFmtId="0" fontId="38" fillId="0" borderId="112" xfId="0" applyFont="1" applyBorder="1" applyAlignment="1">
      <alignment horizontal="center"/>
    </xf>
    <xf numFmtId="0" fontId="38" fillId="0" borderId="118" xfId="0" applyFont="1" applyBorder="1" applyAlignment="1">
      <alignment horizontal="center"/>
    </xf>
    <xf numFmtId="0" fontId="38" fillId="0" borderId="161" xfId="0" applyFont="1" applyBorder="1" applyAlignment="1">
      <alignment horizontal="center"/>
    </xf>
    <xf numFmtId="0" fontId="38" fillId="0" borderId="116" xfId="0" applyFont="1" applyBorder="1" applyAlignment="1">
      <alignment horizontal="center"/>
    </xf>
    <xf numFmtId="0" fontId="38" fillId="0" borderId="83" xfId="0" applyFont="1" applyBorder="1" applyAlignment="1">
      <alignment horizontal="center"/>
    </xf>
    <xf numFmtId="0" fontId="38" fillId="0" borderId="82" xfId="0" applyFont="1" applyBorder="1" applyAlignment="1">
      <alignment horizontal="center"/>
    </xf>
    <xf numFmtId="0" fontId="0" fillId="0" borderId="91" xfId="0" applyFont="1" applyBorder="1" applyAlignment="1">
      <alignment horizontal="center"/>
    </xf>
    <xf numFmtId="0" fontId="2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/>
    </xf>
    <xf numFmtId="0" fontId="0" fillId="0" borderId="83" xfId="0" applyFont="1" applyBorder="1" applyAlignment="1">
      <alignment horizontal="center"/>
    </xf>
    <xf numFmtId="0" fontId="27" fillId="0" borderId="111" xfId="0" applyFont="1" applyBorder="1" applyAlignment="1">
      <alignment horizontal="center"/>
    </xf>
    <xf numFmtId="0" fontId="0" fillId="0" borderId="111" xfId="0" applyFont="1" applyBorder="1" applyAlignment="1">
      <alignment horizontal="center"/>
    </xf>
    <xf numFmtId="167" fontId="2" fillId="0" borderId="112" xfId="0" applyNumberFormat="1" applyFont="1" applyBorder="1" applyAlignment="1">
      <alignment horizontal="center" vertical="center"/>
    </xf>
    <xf numFmtId="167" fontId="2" fillId="0" borderId="114" xfId="0" applyNumberFormat="1" applyFont="1" applyBorder="1" applyAlignment="1">
      <alignment horizontal="center" vertical="center"/>
    </xf>
    <xf numFmtId="167" fontId="2" fillId="0" borderId="116" xfId="0" applyNumberFormat="1" applyFont="1" applyBorder="1" applyAlignment="1">
      <alignment horizontal="center" vertical="center"/>
    </xf>
    <xf numFmtId="167" fontId="2" fillId="0" borderId="118" xfId="0" applyNumberFormat="1" applyFont="1" applyBorder="1" applyAlignment="1">
      <alignment horizontal="center" vertical="center"/>
    </xf>
    <xf numFmtId="0" fontId="38" fillId="0" borderId="90" xfId="0" applyFont="1" applyBorder="1" applyAlignment="1">
      <alignment horizontal="center"/>
    </xf>
    <xf numFmtId="0" fontId="27" fillId="0" borderId="91" xfId="0" applyFont="1" applyBorder="1" applyAlignment="1">
      <alignment horizontal="center"/>
    </xf>
    <xf numFmtId="167" fontId="2" fillId="0" borderId="170" xfId="0" applyNumberFormat="1" applyFont="1" applyBorder="1" applyAlignment="1">
      <alignment horizontal="center" vertical="center"/>
    </xf>
    <xf numFmtId="0" fontId="37" fillId="0" borderId="111" xfId="0" applyFont="1" applyBorder="1" applyAlignment="1">
      <alignment horizontal="center"/>
    </xf>
    <xf numFmtId="0" fontId="37" fillId="0" borderId="112" xfId="0" applyFont="1" applyBorder="1" applyAlignment="1">
      <alignment horizontal="center"/>
    </xf>
    <xf numFmtId="0" fontId="37" fillId="0" borderId="90" xfId="0" applyFont="1" applyBorder="1" applyAlignment="1">
      <alignment horizontal="center"/>
    </xf>
    <xf numFmtId="0" fontId="37" fillId="0" borderId="116" xfId="0" applyFont="1" applyBorder="1" applyAlignment="1">
      <alignment horizontal="center"/>
    </xf>
    <xf numFmtId="0" fontId="2" fillId="0" borderId="111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37" fillId="0" borderId="82" xfId="0" applyFont="1" applyBorder="1" applyAlignment="1"/>
    <xf numFmtId="0" fontId="37" fillId="0" borderId="83" xfId="0" applyFont="1" applyBorder="1" applyAlignment="1"/>
    <xf numFmtId="0" fontId="37" fillId="0" borderId="82" xfId="0" applyFont="1" applyBorder="1" applyAlignment="1">
      <alignment horizontal="center"/>
    </xf>
    <xf numFmtId="0" fontId="37" fillId="0" borderId="83" xfId="0" applyFont="1" applyBorder="1" applyAlignment="1">
      <alignment horizontal="center"/>
    </xf>
    <xf numFmtId="0" fontId="36" fillId="0" borderId="174" xfId="0" applyFont="1" applyBorder="1" applyAlignment="1">
      <alignment horizontal="center"/>
    </xf>
    <xf numFmtId="0" fontId="0" fillId="0" borderId="82" xfId="0" applyFont="1" applyFill="1" applyBorder="1" applyAlignment="1">
      <alignment horizontal="center"/>
    </xf>
    <xf numFmtId="0" fontId="37" fillId="0" borderId="91" xfId="0" applyFont="1" applyBorder="1" applyAlignment="1">
      <alignment horizontal="center"/>
    </xf>
    <xf numFmtId="0" fontId="37" fillId="0" borderId="91" xfId="0" applyFont="1" applyBorder="1" applyAlignment="1"/>
    <xf numFmtId="0" fontId="0" fillId="0" borderId="111" xfId="0" applyFont="1" applyFill="1" applyBorder="1" applyAlignment="1">
      <alignment horizontal="center"/>
    </xf>
    <xf numFmtId="0" fontId="37" fillId="0" borderId="111" xfId="0" applyFont="1" applyBorder="1" applyAlignment="1"/>
    <xf numFmtId="0" fontId="37" fillId="0" borderId="112" xfId="0" applyFont="1" applyBorder="1" applyAlignment="1"/>
    <xf numFmtId="0" fontId="37" fillId="0" borderId="114" xfId="0" applyFont="1" applyBorder="1" applyAlignment="1"/>
    <xf numFmtId="0" fontId="0" fillId="0" borderId="90" xfId="0" applyFont="1" applyFill="1" applyBorder="1" applyAlignment="1">
      <alignment horizontal="center"/>
    </xf>
    <xf numFmtId="0" fontId="37" fillId="0" borderId="90" xfId="0" applyFont="1" applyBorder="1" applyAlignment="1"/>
    <xf numFmtId="0" fontId="37" fillId="0" borderId="116" xfId="0" applyFont="1" applyBorder="1" applyAlignment="1"/>
    <xf numFmtId="0" fontId="0" fillId="0" borderId="91" xfId="0" applyFont="1" applyFill="1" applyBorder="1" applyAlignment="1">
      <alignment horizontal="center"/>
    </xf>
    <xf numFmtId="0" fontId="37" fillId="0" borderId="170" xfId="0" applyFont="1" applyBorder="1" applyAlignment="1"/>
    <xf numFmtId="0" fontId="0" fillId="0" borderId="83" xfId="0" applyFont="1" applyFill="1" applyBorder="1" applyAlignment="1">
      <alignment horizontal="center"/>
    </xf>
    <xf numFmtId="0" fontId="37" fillId="0" borderId="175" xfId="0" applyFont="1" applyBorder="1" applyAlignment="1"/>
    <xf numFmtId="0" fontId="37" fillId="0" borderId="176" xfId="0" applyFont="1" applyBorder="1" applyAlignment="1"/>
    <xf numFmtId="0" fontId="37" fillId="0" borderId="118" xfId="0" applyFont="1" applyBorder="1" applyAlignment="1"/>
    <xf numFmtId="0" fontId="37" fillId="0" borderId="123" xfId="0" applyFont="1" applyFill="1" applyBorder="1" applyAlignment="1">
      <alignment horizontal="center"/>
    </xf>
    <xf numFmtId="0" fontId="37" fillId="0" borderId="94" xfId="0" applyFont="1" applyBorder="1" applyAlignment="1"/>
    <xf numFmtId="0" fontId="37" fillId="0" borderId="120" xfId="0" applyFont="1" applyBorder="1" applyAlignment="1"/>
    <xf numFmtId="0" fontId="37" fillId="0" borderId="123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6" fillId="0" borderId="128" xfId="0" applyFont="1" applyBorder="1" applyAlignment="1">
      <alignment horizontal="center" vertical="center"/>
    </xf>
    <xf numFmtId="165" fontId="5" fillId="3" borderId="85" xfId="0" applyNumberFormat="1" applyFont="1" applyFill="1" applyBorder="1" applyAlignment="1">
      <alignment horizontal="center" vertical="center" wrapText="1"/>
    </xf>
    <xf numFmtId="1" fontId="5" fillId="3" borderId="86" xfId="0" applyNumberFormat="1" applyFont="1" applyFill="1" applyBorder="1" applyAlignment="1">
      <alignment horizontal="center" vertical="center" wrapText="1"/>
    </xf>
    <xf numFmtId="0" fontId="5" fillId="3" borderId="95" xfId="0" applyFont="1" applyFill="1" applyBorder="1" applyAlignment="1">
      <alignment horizontal="center" vertical="center" wrapText="1"/>
    </xf>
    <xf numFmtId="0" fontId="5" fillId="3" borderId="107" xfId="0" applyFont="1" applyFill="1" applyBorder="1" applyAlignment="1">
      <alignment horizontal="center" vertical="center" wrapText="1"/>
    </xf>
    <xf numFmtId="2" fontId="5" fillId="3" borderId="100" xfId="0" applyNumberFormat="1" applyFont="1" applyFill="1" applyBorder="1" applyAlignment="1">
      <alignment horizontal="center" vertical="center" wrapText="1"/>
    </xf>
    <xf numFmtId="2" fontId="21" fillId="3" borderId="97" xfId="0" applyNumberFormat="1" applyFont="1" applyFill="1" applyBorder="1" applyAlignment="1">
      <alignment horizontal="center" vertical="center" wrapText="1"/>
    </xf>
    <xf numFmtId="2" fontId="21" fillId="3" borderId="95" xfId="0" applyNumberFormat="1" applyFont="1" applyFill="1" applyBorder="1" applyAlignment="1">
      <alignment horizontal="center" vertical="center" wrapText="1"/>
    </xf>
    <xf numFmtId="0" fontId="5" fillId="4" borderId="107" xfId="0" applyFont="1" applyFill="1" applyBorder="1" applyAlignment="1">
      <alignment horizontal="center" vertical="center" wrapText="1"/>
    </xf>
    <xf numFmtId="0" fontId="5" fillId="4" borderId="87" xfId="0" applyFont="1" applyFill="1" applyBorder="1" applyAlignment="1">
      <alignment horizontal="center" vertical="center" wrapText="1"/>
    </xf>
    <xf numFmtId="0" fontId="5" fillId="3" borderId="88" xfId="0" applyFont="1" applyFill="1" applyBorder="1" applyAlignment="1">
      <alignment horizontal="center" vertical="center" wrapText="1"/>
    </xf>
    <xf numFmtId="0" fontId="5" fillId="6" borderId="87" xfId="0" applyFont="1" applyFill="1" applyBorder="1" applyAlignment="1">
      <alignment horizontal="center" vertical="center" wrapText="1"/>
    </xf>
    <xf numFmtId="0" fontId="0" fillId="0" borderId="0" xfId="0" applyFont="1" applyAlignment="1"/>
    <xf numFmtId="165" fontId="7" fillId="3" borderId="64" xfId="1" applyNumberFormat="1" applyFont="1" applyFill="1" applyBorder="1" applyAlignment="1">
      <alignment horizontal="center" vertical="top" wrapText="1"/>
    </xf>
    <xf numFmtId="1" fontId="7" fillId="3" borderId="65" xfId="1" applyNumberFormat="1" applyFont="1" applyFill="1" applyBorder="1" applyAlignment="1">
      <alignment horizontal="center" vertical="top" wrapText="1"/>
    </xf>
    <xf numFmtId="0" fontId="6" fillId="5" borderId="46" xfId="1" applyFont="1" applyFill="1" applyBorder="1" applyAlignment="1">
      <alignment horizontal="center" vertical="center" wrapText="1"/>
    </xf>
    <xf numFmtId="165" fontId="2" fillId="7" borderId="82" xfId="1" applyNumberFormat="1" applyFont="1" applyFill="1" applyBorder="1" applyAlignment="1">
      <alignment horizontal="center" vertical="top" wrapText="1"/>
    </xf>
    <xf numFmtId="1" fontId="2" fillId="7" borderId="82" xfId="1" applyNumberFormat="1" applyFont="1" applyFill="1" applyBorder="1" applyAlignment="1">
      <alignment horizontal="center" vertical="top" wrapText="1"/>
    </xf>
    <xf numFmtId="0" fontId="4" fillId="5" borderId="82" xfId="1" applyFont="1" applyFill="1" applyBorder="1" applyAlignment="1">
      <alignment horizontal="center" vertical="center"/>
    </xf>
    <xf numFmtId="165" fontId="6" fillId="6" borderId="82" xfId="1" applyNumberFormat="1" applyFont="1" applyFill="1" applyBorder="1" applyAlignment="1">
      <alignment horizontal="center" vertical="center" wrapText="1"/>
    </xf>
    <xf numFmtId="1" fontId="6" fillId="6" borderId="82" xfId="1" applyNumberFormat="1" applyFont="1" applyFill="1" applyBorder="1" applyAlignment="1">
      <alignment horizontal="center" vertical="center" wrapText="1"/>
    </xf>
    <xf numFmtId="0" fontId="6" fillId="6" borderId="82" xfId="1" applyFont="1" applyFill="1" applyBorder="1" applyAlignment="1">
      <alignment horizontal="center" vertical="center" wrapText="1"/>
    </xf>
    <xf numFmtId="0" fontId="6" fillId="6" borderId="75" xfId="1" applyFont="1" applyFill="1" applyBorder="1" applyAlignment="1">
      <alignment vertical="center"/>
    </xf>
    <xf numFmtId="165" fontId="2" fillId="7" borderId="83" xfId="1" applyNumberFormat="1" applyFont="1" applyFill="1" applyBorder="1" applyAlignment="1">
      <alignment horizontal="center" vertical="top" wrapText="1"/>
    </xf>
    <xf numFmtId="1" fontId="2" fillId="7" borderId="83" xfId="1" applyNumberFormat="1" applyFont="1" applyFill="1" applyBorder="1" applyAlignment="1">
      <alignment horizontal="center" vertical="top" wrapText="1"/>
    </xf>
    <xf numFmtId="0" fontId="4" fillId="5" borderId="83" xfId="1" applyFont="1" applyFill="1" applyBorder="1" applyAlignment="1">
      <alignment horizontal="center" vertical="center"/>
    </xf>
    <xf numFmtId="1" fontId="2" fillId="4" borderId="83" xfId="1" applyNumberFormat="1" applyFont="1" applyFill="1" applyBorder="1" applyAlignment="1">
      <alignment horizontal="center" vertical="top" wrapText="1"/>
    </xf>
    <xf numFmtId="0" fontId="2" fillId="4" borderId="83" xfId="1" applyFont="1" applyFill="1" applyBorder="1" applyAlignment="1">
      <alignment horizontal="center" vertical="top" wrapText="1"/>
    </xf>
    <xf numFmtId="0" fontId="6" fillId="6" borderId="84" xfId="1" applyFont="1" applyFill="1" applyBorder="1" applyAlignment="1">
      <alignment vertical="center"/>
    </xf>
    <xf numFmtId="165" fontId="6" fillId="6" borderId="95" xfId="1" applyNumberFormat="1" applyFont="1" applyFill="1" applyBorder="1" applyAlignment="1">
      <alignment horizontal="center" vertical="center" wrapText="1"/>
    </xf>
    <xf numFmtId="1" fontId="6" fillId="6" borderId="100" xfId="1" applyNumberFormat="1" applyFont="1" applyFill="1" applyBorder="1" applyAlignment="1">
      <alignment horizontal="center" vertical="center" wrapText="1"/>
    </xf>
    <xf numFmtId="0" fontId="6" fillId="5" borderId="95" xfId="1" applyFont="1" applyFill="1" applyBorder="1" applyAlignment="1">
      <alignment horizontal="center" vertical="center" wrapText="1"/>
    </xf>
    <xf numFmtId="2" fontId="6" fillId="5" borderId="96" xfId="1" applyNumberFormat="1" applyFont="1" applyFill="1" applyBorder="1" applyAlignment="1">
      <alignment horizontal="center" vertical="center" wrapText="1"/>
    </xf>
    <xf numFmtId="1" fontId="2" fillId="4" borderId="90" xfId="1" applyNumberFormat="1" applyFont="1" applyFill="1" applyBorder="1" applyAlignment="1">
      <alignment horizontal="center" vertical="top" wrapText="1"/>
    </xf>
    <xf numFmtId="165" fontId="2" fillId="7" borderId="90" xfId="1" applyNumberFormat="1" applyFont="1" applyFill="1" applyBorder="1" applyAlignment="1">
      <alignment horizontal="center" vertical="top" wrapText="1"/>
    </xf>
    <xf numFmtId="0" fontId="4" fillId="5" borderId="98" xfId="1" applyFont="1" applyFill="1" applyBorder="1" applyAlignment="1">
      <alignment horizontal="center" vertical="center"/>
    </xf>
    <xf numFmtId="0" fontId="27" fillId="0" borderId="82" xfId="0" applyFont="1" applyBorder="1" applyAlignment="1">
      <alignment horizontal="center"/>
    </xf>
    <xf numFmtId="0" fontId="27" fillId="0" borderId="90" xfId="0" applyFont="1" applyBorder="1" applyAlignment="1">
      <alignment horizontal="center"/>
    </xf>
    <xf numFmtId="0" fontId="0" fillId="0" borderId="0" xfId="0" applyFont="1" applyAlignment="1"/>
    <xf numFmtId="0" fontId="5" fillId="0" borderId="179" xfId="0" applyFont="1" applyFill="1" applyBorder="1" applyAlignment="1">
      <alignment horizontal="center" vertical="center" wrapText="1"/>
    </xf>
    <xf numFmtId="0" fontId="5" fillId="0" borderId="12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3" fillId="0" borderId="103" xfId="0" applyFont="1" applyBorder="1" applyAlignment="1">
      <alignment horizontal="center"/>
    </xf>
    <xf numFmtId="0" fontId="0" fillId="0" borderId="98" xfId="0" applyFont="1" applyFill="1" applyBorder="1" applyAlignment="1">
      <alignment horizontal="center"/>
    </xf>
    <xf numFmtId="0" fontId="0" fillId="0" borderId="98" xfId="0" applyFont="1" applyBorder="1" applyAlignment="1">
      <alignment horizontal="center"/>
    </xf>
    <xf numFmtId="0" fontId="37" fillId="0" borderId="98" xfId="0" applyFont="1" applyBorder="1" applyAlignment="1">
      <alignment horizontal="center"/>
    </xf>
    <xf numFmtId="0" fontId="37" fillId="0" borderId="98" xfId="0" applyFont="1" applyBorder="1" applyAlignment="1"/>
    <xf numFmtId="0" fontId="37" fillId="0" borderId="161" xfId="0" applyFont="1" applyBorder="1" applyAlignment="1"/>
    <xf numFmtId="0" fontId="0" fillId="0" borderId="82" xfId="0" applyFont="1" applyBorder="1" applyAlignment="1"/>
    <xf numFmtId="0" fontId="32" fillId="0" borderId="111" xfId="0" applyFont="1" applyBorder="1"/>
    <xf numFmtId="0" fontId="32" fillId="0" borderId="112" xfId="0" applyFont="1" applyBorder="1"/>
    <xf numFmtId="0" fontId="32" fillId="0" borderId="90" xfId="0" applyFont="1" applyBorder="1"/>
    <xf numFmtId="0" fontId="32" fillId="0" borderId="122" xfId="0" applyFont="1" applyBorder="1"/>
    <xf numFmtId="0" fontId="32" fillId="0" borderId="116" xfId="0" applyFont="1" applyBorder="1"/>
    <xf numFmtId="0" fontId="33" fillId="0" borderId="83" xfId="0" applyFont="1" applyBorder="1" applyAlignment="1">
      <alignment horizontal="center"/>
    </xf>
    <xf numFmtId="0" fontId="33" fillId="0" borderId="108" xfId="0" applyFont="1" applyBorder="1" applyAlignment="1">
      <alignment horizontal="center"/>
    </xf>
    <xf numFmtId="0" fontId="33" fillId="0" borderId="83" xfId="0" applyFont="1" applyBorder="1"/>
    <xf numFmtId="0" fontId="33" fillId="0" borderId="82" xfId="0" applyFont="1" applyBorder="1"/>
    <xf numFmtId="0" fontId="33" fillId="0" borderId="114" xfId="0" applyFont="1" applyBorder="1"/>
    <xf numFmtId="0" fontId="33" fillId="5" borderId="82" xfId="0" applyFont="1" applyFill="1" applyBorder="1" applyAlignment="1">
      <alignment horizontal="center"/>
    </xf>
    <xf numFmtId="0" fontId="33" fillId="5" borderId="103" xfId="0" applyFont="1" applyFill="1" applyBorder="1" applyAlignment="1">
      <alignment horizontal="center"/>
    </xf>
    <xf numFmtId="0" fontId="33" fillId="5" borderId="82" xfId="0" applyFont="1" applyFill="1" applyBorder="1"/>
    <xf numFmtId="0" fontId="33" fillId="5" borderId="114" xfId="0" applyFont="1" applyFill="1" applyBorder="1"/>
    <xf numFmtId="0" fontId="33" fillId="0" borderId="91" xfId="0" applyFont="1" applyBorder="1" applyAlignment="1">
      <alignment horizontal="center"/>
    </xf>
    <xf numFmtId="0" fontId="33" fillId="0" borderId="182" xfId="0" applyFont="1" applyBorder="1" applyAlignment="1">
      <alignment horizontal="center"/>
    </xf>
    <xf numFmtId="0" fontId="33" fillId="0" borderId="91" xfId="0" applyFont="1" applyBorder="1"/>
    <xf numFmtId="0" fontId="33" fillId="0" borderId="170" xfId="0" applyFont="1" applyBorder="1"/>
    <xf numFmtId="0" fontId="33" fillId="0" borderId="118" xfId="0" applyFont="1" applyBorder="1"/>
    <xf numFmtId="0" fontId="33" fillId="0" borderId="90" xfId="0" applyFont="1" applyBorder="1"/>
    <xf numFmtId="0" fontId="33" fillId="0" borderId="116" xfId="0" applyFont="1" applyBorder="1"/>
    <xf numFmtId="0" fontId="33" fillId="0" borderId="185" xfId="0" applyFont="1" applyBorder="1" applyAlignment="1">
      <alignment horizontal="right"/>
    </xf>
    <xf numFmtId="0" fontId="33" fillId="0" borderId="181" xfId="0" applyFont="1" applyBorder="1" applyAlignment="1">
      <alignment horizontal="right"/>
    </xf>
    <xf numFmtId="0" fontId="33" fillId="0" borderId="185" xfId="0" applyFont="1" applyBorder="1" applyAlignment="1">
      <alignment horizontal="center"/>
    </xf>
    <xf numFmtId="0" fontId="33" fillId="0" borderId="69" xfId="0" applyFont="1" applyBorder="1"/>
    <xf numFmtId="0" fontId="40" fillId="0" borderId="82" xfId="0" applyFont="1" applyBorder="1" applyAlignment="1"/>
    <xf numFmtId="0" fontId="42" fillId="0" borderId="82" xfId="0" applyFont="1" applyBorder="1" applyAlignment="1"/>
    <xf numFmtId="0" fontId="32" fillId="0" borderId="0" xfId="0" applyFont="1" applyAlignment="1"/>
    <xf numFmtId="1" fontId="6" fillId="13" borderId="86" xfId="0" applyNumberFormat="1" applyFont="1" applyFill="1" applyBorder="1" applyAlignment="1">
      <alignment horizontal="center" vertical="center" wrapText="1"/>
    </xf>
    <xf numFmtId="1" fontId="5" fillId="11" borderId="86" xfId="0" applyNumberFormat="1" applyFont="1" applyFill="1" applyBorder="1" applyAlignment="1">
      <alignment horizontal="center" vertical="center" wrapText="1"/>
    </xf>
    <xf numFmtId="1" fontId="6" fillId="11" borderId="87" xfId="0" applyNumberFormat="1" applyFont="1" applyFill="1" applyBorder="1" applyAlignment="1">
      <alignment horizontal="center" vertical="center" wrapText="1"/>
    </xf>
    <xf numFmtId="1" fontId="6" fillId="11" borderId="96" xfId="0" applyNumberFormat="1" applyFont="1" applyFill="1" applyBorder="1" applyAlignment="1">
      <alignment horizontal="center" vertical="center" wrapText="1"/>
    </xf>
    <xf numFmtId="0" fontId="6" fillId="11" borderId="97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0" fontId="33" fillId="0" borderId="0" xfId="0" applyFont="1" applyAlignment="1"/>
    <xf numFmtId="165" fontId="5" fillId="0" borderId="83" xfId="0" applyNumberFormat="1" applyFont="1" applyBorder="1" applyAlignment="1">
      <alignment horizontal="center" vertical="center" wrapText="1"/>
    </xf>
    <xf numFmtId="165" fontId="5" fillId="0" borderId="90" xfId="0" applyNumberFormat="1" applyFont="1" applyBorder="1" applyAlignment="1">
      <alignment horizontal="center" vertical="center" wrapText="1"/>
    </xf>
    <xf numFmtId="2" fontId="6" fillId="0" borderId="69" xfId="0" applyNumberFormat="1" applyFont="1" applyBorder="1" applyAlignment="1">
      <alignment horizontal="center" vertical="center" wrapText="1"/>
    </xf>
    <xf numFmtId="2" fontId="6" fillId="0" borderId="108" xfId="0" applyNumberFormat="1" applyFont="1" applyBorder="1" applyAlignment="1">
      <alignment horizontal="center" vertical="center" wrapText="1"/>
    </xf>
    <xf numFmtId="2" fontId="6" fillId="0" borderId="103" xfId="0" applyNumberFormat="1" applyFont="1" applyBorder="1" applyAlignment="1">
      <alignment horizontal="center" vertical="center" wrapText="1"/>
    </xf>
    <xf numFmtId="2" fontId="6" fillId="0" borderId="122" xfId="0" applyNumberFormat="1" applyFont="1" applyBorder="1" applyAlignment="1">
      <alignment horizontal="center" vertical="center" wrapText="1"/>
    </xf>
    <xf numFmtId="2" fontId="7" fillId="14" borderId="82" xfId="0" applyNumberFormat="1" applyFont="1" applyFill="1" applyBorder="1" applyAlignment="1">
      <alignment horizontal="center" vertical="top" wrapText="1"/>
    </xf>
    <xf numFmtId="3" fontId="6" fillId="0" borderId="82" xfId="0" applyNumberFormat="1" applyFont="1" applyBorder="1" applyAlignment="1">
      <alignment horizontal="center" vertical="center" wrapText="1"/>
    </xf>
    <xf numFmtId="3" fontId="6" fillId="0" borderId="83" xfId="0" applyNumberFormat="1" applyFont="1" applyBorder="1" applyAlignment="1">
      <alignment horizontal="center" vertical="center" wrapText="1"/>
    </xf>
    <xf numFmtId="3" fontId="6" fillId="0" borderId="90" xfId="0" applyNumberFormat="1" applyFont="1" applyBorder="1" applyAlignment="1">
      <alignment horizontal="center" vertical="center" wrapText="1"/>
    </xf>
    <xf numFmtId="3" fontId="6" fillId="15" borderId="82" xfId="0" applyNumberFormat="1" applyFont="1" applyFill="1" applyBorder="1" applyAlignment="1">
      <alignment horizontal="center" vertical="center" wrapText="1"/>
    </xf>
    <xf numFmtId="3" fontId="6" fillId="15" borderId="90" xfId="0" applyNumberFormat="1" applyFont="1" applyFill="1" applyBorder="1" applyAlignment="1">
      <alignment horizontal="center" vertical="center" wrapText="1"/>
    </xf>
    <xf numFmtId="3" fontId="6" fillId="15" borderId="83" xfId="0" applyNumberFormat="1" applyFont="1" applyFill="1" applyBorder="1" applyAlignment="1">
      <alignment horizontal="center" vertical="center" wrapText="1"/>
    </xf>
    <xf numFmtId="2" fontId="6" fillId="15" borderId="82" xfId="0" applyNumberFormat="1" applyFont="1" applyFill="1" applyBorder="1" applyAlignment="1">
      <alignment horizontal="center" vertical="center" wrapText="1"/>
    </xf>
    <xf numFmtId="2" fontId="7" fillId="16" borderId="83" xfId="0" applyNumberFormat="1" applyFont="1" applyFill="1" applyBorder="1" applyAlignment="1">
      <alignment horizontal="center" vertical="top" wrapText="1"/>
    </xf>
    <xf numFmtId="0" fontId="5" fillId="0" borderId="98" xfId="0" applyFont="1" applyBorder="1" applyAlignment="1">
      <alignment horizontal="center" vertical="center" wrapText="1"/>
    </xf>
    <xf numFmtId="2" fontId="6" fillId="15" borderId="90" xfId="0" applyNumberFormat="1" applyFont="1" applyFill="1" applyBorder="1" applyAlignment="1">
      <alignment horizontal="center" vertical="center" wrapText="1"/>
    </xf>
    <xf numFmtId="1" fontId="2" fillId="16" borderId="83" xfId="0" applyNumberFormat="1" applyFont="1" applyFill="1" applyBorder="1" applyAlignment="1">
      <alignment horizontal="center" vertical="top" wrapText="1"/>
    </xf>
    <xf numFmtId="0" fontId="6" fillId="0" borderId="98" xfId="0" applyFont="1" applyBorder="1" applyAlignment="1">
      <alignment horizontal="center" vertical="center" wrapText="1"/>
    </xf>
    <xf numFmtId="1" fontId="2" fillId="0" borderId="83" xfId="0" applyNumberFormat="1" applyFont="1" applyFill="1" applyBorder="1" applyAlignment="1">
      <alignment horizontal="center" vertical="top" wrapText="1"/>
    </xf>
    <xf numFmtId="1" fontId="6" fillId="15" borderId="82" xfId="0" applyNumberFormat="1" applyFont="1" applyFill="1" applyBorder="1" applyAlignment="1">
      <alignment horizontal="center" vertical="center" wrapText="1"/>
    </xf>
    <xf numFmtId="1" fontId="6" fillId="15" borderId="90" xfId="0" applyNumberFormat="1" applyFont="1" applyFill="1" applyBorder="1" applyAlignment="1">
      <alignment horizontal="center" vertical="center" wrapText="1"/>
    </xf>
    <xf numFmtId="2" fontId="6" fillId="15" borderId="83" xfId="0" applyNumberFormat="1" applyFont="1" applyFill="1" applyBorder="1" applyAlignment="1">
      <alignment horizontal="center" vertical="center" wrapText="1"/>
    </xf>
    <xf numFmtId="1" fontId="6" fillId="15" borderId="83" xfId="0" applyNumberFormat="1" applyFont="1" applyFill="1" applyBorder="1" applyAlignment="1">
      <alignment horizontal="center" vertical="center" wrapText="1"/>
    </xf>
    <xf numFmtId="2" fontId="6" fillId="0" borderId="186" xfId="0" applyNumberFormat="1" applyFont="1" applyBorder="1" applyAlignment="1">
      <alignment horizontal="center" vertical="center" wrapText="1"/>
    </xf>
    <xf numFmtId="1" fontId="2" fillId="16" borderId="90" xfId="0" applyNumberFormat="1" applyFont="1" applyFill="1" applyBorder="1" applyAlignment="1">
      <alignment horizontal="center" vertical="top" wrapText="1"/>
    </xf>
    <xf numFmtId="0" fontId="0" fillId="0" borderId="90" xfId="0" applyFont="1" applyBorder="1" applyAlignment="1"/>
    <xf numFmtId="0" fontId="0" fillId="0" borderId="83" xfId="0" applyFont="1" applyBorder="1" applyAlignment="1"/>
    <xf numFmtId="1" fontId="0" fillId="0" borderId="82" xfId="0" applyNumberFormat="1" applyFont="1" applyBorder="1" applyAlignment="1"/>
    <xf numFmtId="1" fontId="0" fillId="0" borderId="90" xfId="0" applyNumberFormat="1" applyFont="1" applyBorder="1" applyAlignment="1"/>
    <xf numFmtId="1" fontId="0" fillId="0" borderId="82" xfId="0" applyNumberFormat="1" applyFont="1" applyBorder="1" applyAlignment="1">
      <alignment horizontal="center"/>
    </xf>
    <xf numFmtId="1" fontId="0" fillId="0" borderId="90" xfId="0" applyNumberFormat="1" applyFont="1" applyBorder="1" applyAlignment="1">
      <alignment horizontal="center"/>
    </xf>
    <xf numFmtId="1" fontId="0" fillId="0" borderId="83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1" fontId="6" fillId="0" borderId="64" xfId="0" applyNumberFormat="1" applyFont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165" fontId="6" fillId="0" borderId="56" xfId="0" applyNumberFormat="1" applyFont="1" applyBorder="1" applyAlignment="1">
      <alignment horizontal="center" vertical="center" wrapText="1"/>
    </xf>
    <xf numFmtId="1" fontId="6" fillId="0" borderId="58" xfId="0" applyNumberFormat="1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166" fontId="6" fillId="0" borderId="58" xfId="0" applyNumberFormat="1" applyFont="1" applyBorder="1" applyAlignment="1">
      <alignment horizontal="center" vertical="center" wrapText="1"/>
    </xf>
    <xf numFmtId="2" fontId="6" fillId="0" borderId="54" xfId="0" applyNumberFormat="1" applyFont="1" applyBorder="1" applyAlignment="1">
      <alignment horizontal="center" vertical="center" wrapText="1"/>
    </xf>
    <xf numFmtId="1" fontId="6" fillId="4" borderId="65" xfId="0" applyNumberFormat="1" applyFont="1" applyFill="1" applyBorder="1" applyAlignment="1">
      <alignment horizontal="center" vertical="center" wrapText="1"/>
    </xf>
    <xf numFmtId="1" fontId="6" fillId="4" borderId="79" xfId="0" applyNumberFormat="1" applyFont="1" applyFill="1" applyBorder="1" applyAlignment="1">
      <alignment horizontal="center" vertical="center" wrapText="1"/>
    </xf>
    <xf numFmtId="1" fontId="6" fillId="0" borderId="56" xfId="0" applyNumberFormat="1" applyFont="1" applyBorder="1" applyAlignment="1">
      <alignment horizontal="center" vertical="center" wrapText="1"/>
    </xf>
    <xf numFmtId="1" fontId="6" fillId="0" borderId="62" xfId="0" applyNumberFormat="1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1" fontId="6" fillId="4" borderId="187" xfId="0" applyNumberFormat="1" applyFont="1" applyFill="1" applyBorder="1" applyAlignment="1">
      <alignment horizontal="center" vertical="center" wrapText="1"/>
    </xf>
    <xf numFmtId="165" fontId="6" fillId="0" borderId="117" xfId="0" applyNumberFormat="1" applyFont="1" applyBorder="1" applyAlignment="1">
      <alignment horizontal="center" vertical="center" wrapText="1"/>
    </xf>
    <xf numFmtId="1" fontId="6" fillId="2" borderId="100" xfId="0" applyNumberFormat="1" applyFont="1" applyFill="1" applyBorder="1" applyAlignment="1">
      <alignment horizontal="center" vertical="center" wrapText="1"/>
    </xf>
    <xf numFmtId="0" fontId="6" fillId="2" borderId="118" xfId="0" applyFont="1" applyFill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166" fontId="6" fillId="0" borderId="100" xfId="0" applyNumberFormat="1" applyFont="1" applyBorder="1" applyAlignment="1">
      <alignment horizontal="center" vertical="center" wrapText="1"/>
    </xf>
    <xf numFmtId="2" fontId="6" fillId="0" borderId="118" xfId="0" applyNumberFormat="1" applyFont="1" applyBorder="1" applyAlignment="1">
      <alignment horizontal="center" vertical="center" wrapText="1"/>
    </xf>
    <xf numFmtId="1" fontId="6" fillId="0" borderId="117" xfId="0" applyNumberFormat="1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/>
    </xf>
    <xf numFmtId="0" fontId="6" fillId="2" borderId="120" xfId="0" applyFont="1" applyFill="1" applyBorder="1" applyAlignment="1">
      <alignment horizontal="center" vertical="center" wrapText="1"/>
    </xf>
    <xf numFmtId="1" fontId="6" fillId="4" borderId="119" xfId="0" applyNumberFormat="1" applyFont="1" applyFill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/>
    </xf>
    <xf numFmtId="0" fontId="6" fillId="0" borderId="161" xfId="0" applyFont="1" applyBorder="1" applyAlignment="1">
      <alignment horizontal="center" vertical="center"/>
    </xf>
    <xf numFmtId="166" fontId="6" fillId="5" borderId="100" xfId="1" applyNumberFormat="1" applyFont="1" applyFill="1" applyBorder="1" applyAlignment="1">
      <alignment horizontal="center" vertical="center" wrapText="1"/>
    </xf>
    <xf numFmtId="0" fontId="2" fillId="4" borderId="90" xfId="1" applyFont="1" applyFill="1" applyBorder="1" applyAlignment="1">
      <alignment horizontal="center" vertical="top" wrapText="1"/>
    </xf>
    <xf numFmtId="0" fontId="2" fillId="4" borderId="98" xfId="1" applyFont="1" applyFill="1" applyBorder="1" applyAlignment="1">
      <alignment horizontal="center" vertical="top" wrapText="1"/>
    </xf>
    <xf numFmtId="1" fontId="6" fillId="4" borderId="98" xfId="1" applyNumberFormat="1" applyFont="1" applyFill="1" applyBorder="1" applyAlignment="1">
      <alignment horizontal="center" vertical="center" wrapText="1"/>
    </xf>
    <xf numFmtId="1" fontId="2" fillId="0" borderId="66" xfId="1" applyNumberFormat="1" applyFont="1" applyFill="1" applyBorder="1" applyAlignment="1">
      <alignment horizontal="center" vertical="top" wrapText="1"/>
    </xf>
    <xf numFmtId="0" fontId="2" fillId="0" borderId="39" xfId="1" applyFont="1" applyFill="1" applyBorder="1" applyAlignment="1">
      <alignment horizontal="center" vertical="top" wrapText="1"/>
    </xf>
    <xf numFmtId="1" fontId="2" fillId="0" borderId="99" xfId="1" applyNumberFormat="1" applyFont="1" applyFill="1" applyBorder="1" applyAlignment="1">
      <alignment horizontal="center" vertical="top" wrapText="1"/>
    </xf>
    <xf numFmtId="0" fontId="2" fillId="0" borderId="96" xfId="1" applyFont="1" applyFill="1" applyBorder="1" applyAlignment="1">
      <alignment horizontal="center" vertical="top" wrapText="1"/>
    </xf>
    <xf numFmtId="0" fontId="6" fillId="0" borderId="46" xfId="1" applyFont="1" applyFill="1" applyBorder="1" applyAlignment="1">
      <alignment horizontal="center" vertical="center"/>
    </xf>
    <xf numFmtId="0" fontId="6" fillId="0" borderId="96" xfId="1" applyFont="1" applyFill="1" applyBorder="1" applyAlignment="1">
      <alignment horizontal="center" vertical="center"/>
    </xf>
    <xf numFmtId="0" fontId="27" fillId="0" borderId="69" xfId="0" applyFont="1" applyBorder="1" applyAlignment="1">
      <alignment horizontal="center"/>
    </xf>
    <xf numFmtId="0" fontId="37" fillId="0" borderId="188" xfId="0" applyFont="1" applyBorder="1" applyAlignment="1"/>
    <xf numFmtId="9" fontId="0" fillId="0" borderId="0" xfId="0" applyNumberFormat="1" applyFont="1" applyAlignment="1">
      <alignment horizontal="left"/>
    </xf>
    <xf numFmtId="0" fontId="32" fillId="0" borderId="111" xfId="0" applyFont="1" applyBorder="1" applyAlignment="1">
      <alignment horizontal="center" vertical="center"/>
    </xf>
    <xf numFmtId="0" fontId="32" fillId="0" borderId="112" xfId="0" applyFont="1" applyBorder="1" applyAlignment="1">
      <alignment horizontal="center" vertical="center" wrapText="1"/>
    </xf>
    <xf numFmtId="0" fontId="0" fillId="0" borderId="113" xfId="0" applyFont="1" applyBorder="1" applyAlignment="1"/>
    <xf numFmtId="0" fontId="0" fillId="0" borderId="114" xfId="0" applyFont="1" applyBorder="1" applyAlignment="1"/>
    <xf numFmtId="0" fontId="0" fillId="0" borderId="115" xfId="0" applyFont="1" applyBorder="1" applyAlignment="1"/>
    <xf numFmtId="0" fontId="0" fillId="0" borderId="116" xfId="0" applyFont="1" applyBorder="1" applyAlignment="1"/>
    <xf numFmtId="0" fontId="40" fillId="0" borderId="113" xfId="0" applyFont="1" applyBorder="1" applyAlignment="1"/>
    <xf numFmtId="0" fontId="32" fillId="0" borderId="110" xfId="0" applyFont="1" applyBorder="1" applyAlignment="1">
      <alignment horizontal="left" vertical="center"/>
    </xf>
    <xf numFmtId="0" fontId="32" fillId="0" borderId="114" xfId="0" applyFont="1" applyBorder="1" applyAlignment="1">
      <alignment horizontal="center"/>
    </xf>
    <xf numFmtId="0" fontId="6" fillId="11" borderId="128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7" fillId="2" borderId="80" xfId="0" applyFont="1" applyFill="1" applyBorder="1" applyAlignment="1">
      <alignment horizontal="center" vertical="top" wrapText="1"/>
    </xf>
    <xf numFmtId="0" fontId="7" fillId="2" borderId="65" xfId="0" applyFont="1" applyFill="1" applyBorder="1" applyAlignment="1">
      <alignment horizontal="center" vertical="top" wrapText="1"/>
    </xf>
    <xf numFmtId="0" fontId="8" fillId="2" borderId="64" xfId="0" applyFont="1" applyFill="1" applyBorder="1" applyAlignment="1">
      <alignment horizontal="center" vertical="top" wrapText="1"/>
    </xf>
    <xf numFmtId="164" fontId="8" fillId="2" borderId="65" xfId="0" applyNumberFormat="1" applyFont="1" applyFill="1" applyBorder="1" applyAlignment="1">
      <alignment horizontal="center" vertical="top" wrapText="1"/>
    </xf>
    <xf numFmtId="2" fontId="9" fillId="2" borderId="79" xfId="0" applyNumberFormat="1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top" wrapText="1"/>
    </xf>
    <xf numFmtId="0" fontId="10" fillId="0" borderId="42" xfId="0" applyFont="1" applyBorder="1"/>
    <xf numFmtId="0" fontId="10" fillId="2" borderId="16" xfId="0" applyFont="1" applyFill="1" applyBorder="1" applyAlignment="1">
      <alignment horizontal="center"/>
    </xf>
    <xf numFmtId="1" fontId="2" fillId="0" borderId="42" xfId="0" applyNumberFormat="1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2" borderId="78" xfId="0" applyFont="1" applyFill="1" applyBorder="1" applyAlignment="1">
      <alignment horizontal="center"/>
    </xf>
    <xf numFmtId="0" fontId="11" fillId="0" borderId="52" xfId="0" applyFont="1" applyBorder="1" applyAlignment="1">
      <alignment horizontal="center" vertical="center" wrapText="1"/>
    </xf>
    <xf numFmtId="164" fontId="12" fillId="0" borderId="53" xfId="0" applyNumberFormat="1" applyFont="1" applyBorder="1" applyAlignment="1">
      <alignment horizontal="center"/>
    </xf>
    <xf numFmtId="2" fontId="11" fillId="0" borderId="78" xfId="0" applyNumberFormat="1" applyFont="1" applyBorder="1" applyAlignment="1">
      <alignment horizontal="center"/>
    </xf>
    <xf numFmtId="1" fontId="2" fillId="0" borderId="75" xfId="0" applyNumberFormat="1" applyFont="1" applyBorder="1" applyAlignment="1">
      <alignment horizontal="center" vertical="center" wrapText="1"/>
    </xf>
    <xf numFmtId="0" fontId="10" fillId="0" borderId="34" xfId="0" applyFont="1" applyBorder="1"/>
    <xf numFmtId="0" fontId="8" fillId="2" borderId="25" xfId="0" applyFont="1" applyFill="1" applyBorder="1" applyAlignment="1">
      <alignment horizontal="center"/>
    </xf>
    <xf numFmtId="0" fontId="7" fillId="0" borderId="87" xfId="0" applyFont="1" applyBorder="1" applyAlignment="1">
      <alignment horizontal="center"/>
    </xf>
    <xf numFmtId="0" fontId="10" fillId="17" borderId="42" xfId="0" applyFont="1" applyFill="1" applyBorder="1"/>
    <xf numFmtId="0" fontId="8" fillId="17" borderId="15" xfId="0" applyFont="1" applyFill="1" applyBorder="1" applyAlignment="1">
      <alignment horizontal="center"/>
    </xf>
    <xf numFmtId="0" fontId="8" fillId="17" borderId="3" xfId="0" applyFont="1" applyFill="1" applyBorder="1" applyAlignment="1">
      <alignment horizontal="center"/>
    </xf>
    <xf numFmtId="0" fontId="10" fillId="18" borderId="16" xfId="0" applyFont="1" applyFill="1" applyBorder="1" applyAlignment="1">
      <alignment horizontal="center"/>
    </xf>
    <xf numFmtId="0" fontId="11" fillId="17" borderId="15" xfId="0" applyFont="1" applyFill="1" applyBorder="1" applyAlignment="1">
      <alignment horizontal="center" vertical="center" wrapText="1"/>
    </xf>
    <xf numFmtId="164" fontId="12" fillId="17" borderId="3" xfId="0" applyNumberFormat="1" applyFont="1" applyFill="1" applyBorder="1" applyAlignment="1">
      <alignment horizontal="center"/>
    </xf>
    <xf numFmtId="2" fontId="11" fillId="17" borderId="16" xfId="0" applyNumberFormat="1" applyFont="1" applyFill="1" applyBorder="1" applyAlignment="1">
      <alignment horizontal="center"/>
    </xf>
    <xf numFmtId="1" fontId="2" fillId="17" borderId="42" xfId="0" applyNumberFormat="1" applyFont="1" applyFill="1" applyBorder="1" applyAlignment="1">
      <alignment horizontal="center" vertical="center" wrapText="1"/>
    </xf>
    <xf numFmtId="0" fontId="7" fillId="17" borderId="46" xfId="0" applyFont="1" applyFill="1" applyBorder="1" applyAlignment="1">
      <alignment horizontal="center"/>
    </xf>
    <xf numFmtId="0" fontId="10" fillId="17" borderId="52" xfId="0" applyFont="1" applyFill="1" applyBorder="1" applyAlignment="1">
      <alignment horizontal="center"/>
    </xf>
    <xf numFmtId="0" fontId="10" fillId="17" borderId="53" xfId="0" applyFont="1" applyFill="1" applyBorder="1" applyAlignment="1">
      <alignment horizontal="center"/>
    </xf>
    <xf numFmtId="0" fontId="11" fillId="17" borderId="52" xfId="0" applyFont="1" applyFill="1" applyBorder="1" applyAlignment="1">
      <alignment horizontal="center" vertical="center" wrapText="1"/>
    </xf>
    <xf numFmtId="164" fontId="12" fillId="17" borderId="53" xfId="0" applyNumberFormat="1" applyFont="1" applyFill="1" applyBorder="1" applyAlignment="1">
      <alignment horizontal="center"/>
    </xf>
    <xf numFmtId="2" fontId="11" fillId="17" borderId="78" xfId="0" applyNumberFormat="1" applyFont="1" applyFill="1" applyBorder="1" applyAlignment="1">
      <alignment horizontal="center"/>
    </xf>
    <xf numFmtId="1" fontId="2" fillId="17" borderId="75" xfId="0" applyNumberFormat="1" applyFont="1" applyFill="1" applyBorder="1" applyAlignment="1">
      <alignment horizontal="center" vertical="center" wrapText="1"/>
    </xf>
    <xf numFmtId="2" fontId="9" fillId="2" borderId="39" xfId="0" applyNumberFormat="1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top" wrapText="1"/>
    </xf>
    <xf numFmtId="0" fontId="10" fillId="2" borderId="25" xfId="0" applyFont="1" applyFill="1" applyBorder="1" applyAlignment="1">
      <alignment horizontal="center"/>
    </xf>
    <xf numFmtId="0" fontId="44" fillId="0" borderId="34" xfId="0" applyFont="1" applyBorder="1"/>
    <xf numFmtId="0" fontId="44" fillId="0" borderId="22" xfId="0" applyFont="1" applyBorder="1" applyAlignment="1">
      <alignment horizontal="center"/>
    </xf>
    <xf numFmtId="0" fontId="44" fillId="0" borderId="23" xfId="0" applyFont="1" applyBorder="1" applyAlignment="1">
      <alignment horizontal="center"/>
    </xf>
    <xf numFmtId="0" fontId="44" fillId="2" borderId="25" xfId="0" applyFont="1" applyFill="1" applyBorder="1" applyAlignment="1">
      <alignment horizontal="center"/>
    </xf>
    <xf numFmtId="0" fontId="45" fillId="0" borderId="22" xfId="0" applyFont="1" applyBorder="1" applyAlignment="1">
      <alignment horizontal="center" vertical="center" wrapText="1"/>
    </xf>
    <xf numFmtId="164" fontId="46" fillId="0" borderId="23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/>
    </xf>
    <xf numFmtId="1" fontId="47" fillId="0" borderId="22" xfId="0" applyNumberFormat="1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17" borderId="34" xfId="0" applyFont="1" applyFill="1" applyBorder="1"/>
    <xf numFmtId="0" fontId="8" fillId="18" borderId="22" xfId="0" applyFont="1" applyFill="1" applyBorder="1" applyAlignment="1">
      <alignment horizontal="center"/>
    </xf>
    <xf numFmtId="0" fontId="8" fillId="18" borderId="23" xfId="0" applyFont="1" applyFill="1" applyBorder="1" applyAlignment="1">
      <alignment horizontal="center"/>
    </xf>
    <xf numFmtId="0" fontId="8" fillId="17" borderId="23" xfId="0" applyFont="1" applyFill="1" applyBorder="1" applyAlignment="1">
      <alignment horizontal="center"/>
    </xf>
    <xf numFmtId="0" fontId="10" fillId="18" borderId="25" xfId="0" applyFont="1" applyFill="1" applyBorder="1" applyAlignment="1">
      <alignment horizontal="center"/>
    </xf>
    <xf numFmtId="0" fontId="11" fillId="17" borderId="22" xfId="0" applyFont="1" applyFill="1" applyBorder="1" applyAlignment="1">
      <alignment horizontal="center" vertical="center" wrapText="1"/>
    </xf>
    <xf numFmtId="164" fontId="12" fillId="17" borderId="23" xfId="0" applyNumberFormat="1" applyFont="1" applyFill="1" applyBorder="1" applyAlignment="1">
      <alignment horizontal="center"/>
    </xf>
    <xf numFmtId="2" fontId="11" fillId="17" borderId="25" xfId="0" applyNumberFormat="1" applyFont="1" applyFill="1" applyBorder="1" applyAlignment="1">
      <alignment horizontal="center"/>
    </xf>
    <xf numFmtId="1" fontId="2" fillId="17" borderId="22" xfId="0" applyNumberFormat="1" applyFont="1" applyFill="1" applyBorder="1" applyAlignment="1">
      <alignment horizontal="center" vertical="center" wrapText="1"/>
    </xf>
    <xf numFmtId="0" fontId="7" fillId="17" borderId="20" xfId="0" applyFont="1" applyFill="1" applyBorder="1" applyAlignment="1">
      <alignment horizontal="center"/>
    </xf>
    <xf numFmtId="0" fontId="10" fillId="17" borderId="22" xfId="0" applyFont="1" applyFill="1" applyBorder="1" applyAlignment="1">
      <alignment horizontal="center"/>
    </xf>
    <xf numFmtId="0" fontId="10" fillId="17" borderId="23" xfId="0" applyFont="1" applyFill="1" applyBorder="1" applyAlignment="1">
      <alignment horizontal="center"/>
    </xf>
    <xf numFmtId="0" fontId="8" fillId="17" borderId="22" xfId="0" applyFont="1" applyFill="1" applyBorder="1" applyAlignment="1">
      <alignment horizontal="center"/>
    </xf>
    <xf numFmtId="0" fontId="44" fillId="17" borderId="22" xfId="0" applyFont="1" applyFill="1" applyBorder="1" applyAlignment="1">
      <alignment horizontal="center"/>
    </xf>
    <xf numFmtId="0" fontId="44" fillId="17" borderId="23" xfId="0" applyFont="1" applyFill="1" applyBorder="1" applyAlignment="1">
      <alignment horizontal="center"/>
    </xf>
    <xf numFmtId="0" fontId="45" fillId="17" borderId="22" xfId="0" applyFont="1" applyFill="1" applyBorder="1" applyAlignment="1">
      <alignment horizontal="center" vertical="center" wrapText="1"/>
    </xf>
    <xf numFmtId="164" fontId="46" fillId="17" borderId="23" xfId="0" applyNumberFormat="1" applyFont="1" applyFill="1" applyBorder="1" applyAlignment="1">
      <alignment horizontal="center"/>
    </xf>
    <xf numFmtId="2" fontId="45" fillId="17" borderId="25" xfId="0" applyNumberFormat="1" applyFont="1" applyFill="1" applyBorder="1" applyAlignment="1">
      <alignment horizontal="center"/>
    </xf>
    <xf numFmtId="1" fontId="47" fillId="17" borderId="22" xfId="0" applyNumberFormat="1" applyFont="1" applyFill="1" applyBorder="1" applyAlignment="1">
      <alignment horizontal="center" vertical="center" wrapText="1"/>
    </xf>
    <xf numFmtId="0" fontId="10" fillId="18" borderId="22" xfId="0" applyFont="1" applyFill="1" applyBorder="1" applyAlignment="1">
      <alignment horizontal="center"/>
    </xf>
    <xf numFmtId="0" fontId="10" fillId="18" borderId="23" xfId="0" applyFont="1" applyFill="1" applyBorder="1" applyAlignment="1">
      <alignment horizontal="center"/>
    </xf>
    <xf numFmtId="1" fontId="2" fillId="7" borderId="83" xfId="0" applyNumberFormat="1" applyFont="1" applyFill="1" applyBorder="1" applyAlignment="1">
      <alignment horizontal="center" vertical="top" wrapText="1"/>
    </xf>
    <xf numFmtId="1" fontId="2" fillId="7" borderId="90" xfId="0" applyNumberFormat="1" applyFont="1" applyFill="1" applyBorder="1" applyAlignment="1">
      <alignment horizontal="center" vertical="top" wrapText="1"/>
    </xf>
    <xf numFmtId="0" fontId="43" fillId="0" borderId="82" xfId="0" applyFont="1" applyBorder="1" applyAlignment="1"/>
    <xf numFmtId="0" fontId="43" fillId="0" borderId="82" xfId="0" applyFont="1" applyBorder="1" applyAlignment="1">
      <alignment horizontal="left"/>
    </xf>
    <xf numFmtId="0" fontId="32" fillId="0" borderId="82" xfId="0" applyFont="1" applyBorder="1" applyAlignment="1">
      <alignment horizontal="left"/>
    </xf>
    <xf numFmtId="0" fontId="32" fillId="0" borderId="82" xfId="0" applyFont="1" applyBorder="1" applyAlignment="1">
      <alignment horizontal="center"/>
    </xf>
    <xf numFmtId="0" fontId="27" fillId="0" borderId="0" xfId="0" applyFont="1" applyAlignment="1"/>
    <xf numFmtId="0" fontId="0" fillId="0" borderId="0" xfId="0" applyFont="1" applyAlignment="1"/>
    <xf numFmtId="0" fontId="2" fillId="3" borderId="82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70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61" xfId="0" applyFont="1" applyFill="1" applyBorder="1" applyAlignment="1">
      <alignment horizontal="center" vertical="center" wrapText="1"/>
    </xf>
    <xf numFmtId="0" fontId="19" fillId="3" borderId="7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1" xfId="0" applyFont="1" applyBorder="1"/>
    <xf numFmtId="0" fontId="5" fillId="3" borderId="29" xfId="0" applyFont="1" applyFill="1" applyBorder="1" applyAlignment="1">
      <alignment horizontal="center" vertical="center" wrapText="1"/>
    </xf>
    <xf numFmtId="0" fontId="4" fillId="0" borderId="31" xfId="0" applyFont="1" applyBorder="1"/>
    <xf numFmtId="0" fontId="6" fillId="3" borderId="71" xfId="0" applyFont="1" applyFill="1" applyBorder="1" applyAlignment="1">
      <alignment horizontal="center" vertical="center" wrapText="1"/>
    </xf>
    <xf numFmtId="0" fontId="4" fillId="0" borderId="96" xfId="0" applyFont="1" applyBorder="1"/>
    <xf numFmtId="0" fontId="18" fillId="3" borderId="30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19" fillId="3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6" fillId="4" borderId="30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6" fillId="3" borderId="30" xfId="0" applyFont="1" applyFill="1" applyBorder="1" applyAlignment="1">
      <alignment horizontal="center" vertical="center" wrapText="1"/>
    </xf>
    <xf numFmtId="0" fontId="4" fillId="0" borderId="61" xfId="0" applyFont="1" applyBorder="1"/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6" fillId="0" borderId="126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104" xfId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center" wrapText="1"/>
    </xf>
    <xf numFmtId="0" fontId="4" fillId="0" borderId="44" xfId="0" applyFont="1" applyBorder="1"/>
    <xf numFmtId="0" fontId="2" fillId="3" borderId="71" xfId="1" applyFont="1" applyFill="1" applyBorder="1" applyAlignment="1">
      <alignment horizontal="center" vertical="center" wrapText="1"/>
    </xf>
    <xf numFmtId="0" fontId="2" fillId="3" borderId="39" xfId="1" applyFont="1" applyFill="1" applyBorder="1" applyAlignment="1">
      <alignment horizontal="center" vertical="center" wrapText="1"/>
    </xf>
    <xf numFmtId="0" fontId="2" fillId="3" borderId="42" xfId="1" applyFont="1" applyFill="1" applyBorder="1" applyAlignment="1">
      <alignment horizontal="center" vertical="top" wrapText="1"/>
    </xf>
    <xf numFmtId="0" fontId="2" fillId="3" borderId="70" xfId="1" applyFont="1" applyFill="1" applyBorder="1" applyAlignment="1">
      <alignment horizontal="center" vertical="top" wrapText="1"/>
    </xf>
    <xf numFmtId="0" fontId="18" fillId="3" borderId="42" xfId="1" applyFont="1" applyFill="1" applyBorder="1" applyAlignment="1">
      <alignment horizontal="center" vertical="center" wrapText="1"/>
    </xf>
    <xf numFmtId="0" fontId="18" fillId="3" borderId="70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17" xfId="0" applyFont="1" applyBorder="1"/>
    <xf numFmtId="0" fontId="2" fillId="3" borderId="71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horizontal="center" vertical="center" wrapText="1"/>
    </xf>
    <xf numFmtId="0" fontId="6" fillId="0" borderId="126" xfId="0" applyFont="1" applyBorder="1" applyAlignment="1">
      <alignment horizontal="center"/>
    </xf>
    <xf numFmtId="0" fontId="6" fillId="0" borderId="93" xfId="0" applyFont="1" applyBorder="1" applyAlignment="1">
      <alignment horizontal="center"/>
    </xf>
    <xf numFmtId="0" fontId="18" fillId="3" borderId="61" xfId="1" applyFont="1" applyFill="1" applyBorder="1" applyAlignment="1">
      <alignment horizontal="center" vertical="center" wrapText="1"/>
    </xf>
    <xf numFmtId="0" fontId="2" fillId="4" borderId="103" xfId="1" applyFont="1" applyFill="1" applyBorder="1" applyAlignment="1">
      <alignment horizontal="center" vertical="center" wrapText="1"/>
    </xf>
    <xf numFmtId="0" fontId="2" fillId="4" borderId="102" xfId="1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3" borderId="79" xfId="0" applyFont="1" applyFill="1" applyBorder="1" applyAlignment="1">
      <alignment horizontal="center" vertical="center" wrapText="1"/>
    </xf>
    <xf numFmtId="0" fontId="4" fillId="0" borderId="79" xfId="0" applyFont="1" applyBorder="1"/>
    <xf numFmtId="0" fontId="19" fillId="3" borderId="130" xfId="0" applyFont="1" applyFill="1" applyBorder="1" applyAlignment="1">
      <alignment horizontal="center" vertical="center" wrapText="1"/>
    </xf>
    <xf numFmtId="0" fontId="4" fillId="0" borderId="131" xfId="0" applyFont="1" applyBorder="1"/>
    <xf numFmtId="0" fontId="19" fillId="3" borderId="76" xfId="0" applyFont="1" applyFill="1" applyBorder="1" applyAlignment="1">
      <alignment horizontal="center" vertical="center" wrapText="1"/>
    </xf>
    <xf numFmtId="0" fontId="4" fillId="0" borderId="76" xfId="0" applyFont="1" applyBorder="1"/>
    <xf numFmtId="0" fontId="2" fillId="4" borderId="69" xfId="0" applyFont="1" applyFill="1" applyBorder="1" applyAlignment="1">
      <alignment horizontal="center" vertical="center" wrapText="1"/>
    </xf>
    <xf numFmtId="0" fontId="4" fillId="0" borderId="69" xfId="0" applyFont="1" applyBorder="1"/>
    <xf numFmtId="0" fontId="2" fillId="3" borderId="78" xfId="0" applyFont="1" applyFill="1" applyBorder="1" applyAlignment="1">
      <alignment horizontal="center" vertical="center" wrapText="1"/>
    </xf>
    <xf numFmtId="0" fontId="4" fillId="0" borderId="129" xfId="0" applyFont="1" applyBorder="1"/>
    <xf numFmtId="0" fontId="21" fillId="3" borderId="29" xfId="0" applyFont="1" applyFill="1" applyBorder="1" applyAlignment="1">
      <alignment horizontal="center" vertical="center"/>
    </xf>
    <xf numFmtId="0" fontId="7" fillId="3" borderId="66" xfId="0" applyFont="1" applyFill="1" applyBorder="1" applyAlignment="1">
      <alignment horizontal="center" vertical="center" wrapText="1"/>
    </xf>
    <xf numFmtId="0" fontId="4" fillId="0" borderId="38" xfId="0" applyFont="1" applyBorder="1"/>
    <xf numFmtId="0" fontId="13" fillId="0" borderId="0" xfId="0" applyFont="1" applyAlignment="1">
      <alignment horizontal="center" vertical="center" wrapText="1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2" borderId="42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4" fillId="0" borderId="70" xfId="0" applyFont="1" applyBorder="1"/>
    <xf numFmtId="0" fontId="6" fillId="2" borderId="71" xfId="0" applyFont="1" applyFill="1" applyBorder="1" applyAlignment="1">
      <alignment horizontal="center" vertical="center" wrapText="1"/>
    </xf>
    <xf numFmtId="0" fontId="4" fillId="0" borderId="59" xfId="0" applyFont="1" applyBorder="1"/>
    <xf numFmtId="14" fontId="3" fillId="0" borderId="81" xfId="0" applyNumberFormat="1" applyFont="1" applyBorder="1" applyAlignment="1">
      <alignment horizontal="left" vertical="center"/>
    </xf>
    <xf numFmtId="0" fontId="4" fillId="0" borderId="81" xfId="0" applyFont="1" applyBorder="1"/>
    <xf numFmtId="0" fontId="5" fillId="2" borderId="2" xfId="0" applyFont="1" applyFill="1" applyBorder="1" applyAlignment="1">
      <alignment horizontal="center" vertical="center"/>
    </xf>
    <xf numFmtId="0" fontId="4" fillId="0" borderId="9" xfId="0" applyFont="1" applyBorder="1"/>
    <xf numFmtId="0" fontId="1" fillId="0" borderId="29" xfId="0" applyFont="1" applyBorder="1" applyAlignment="1">
      <alignment horizontal="left" vertical="center"/>
    </xf>
    <xf numFmtId="0" fontId="4" fillId="0" borderId="27" xfId="0" applyFont="1" applyBorder="1"/>
    <xf numFmtId="0" fontId="4" fillId="0" borderId="28" xfId="0" applyFont="1" applyBorder="1"/>
    <xf numFmtId="0" fontId="34" fillId="0" borderId="82" xfId="0" applyFont="1" applyBorder="1" applyAlignment="1">
      <alignment horizontal="center"/>
    </xf>
    <xf numFmtId="0" fontId="19" fillId="14" borderId="103" xfId="0" applyFont="1" applyFill="1" applyBorder="1" applyAlignment="1">
      <alignment horizontal="center" vertical="center" wrapText="1"/>
    </xf>
    <xf numFmtId="0" fontId="19" fillId="14" borderId="167" xfId="0" applyFont="1" applyFill="1" applyBorder="1" applyAlignment="1">
      <alignment horizontal="center" vertical="center" wrapText="1"/>
    </xf>
    <xf numFmtId="0" fontId="19" fillId="14" borderId="102" xfId="0" applyFont="1" applyFill="1" applyBorder="1" applyAlignment="1">
      <alignment horizontal="center" vertical="center" wrapText="1"/>
    </xf>
    <xf numFmtId="0" fontId="19" fillId="14" borderId="83" xfId="0" applyFont="1" applyFill="1" applyBorder="1" applyAlignment="1">
      <alignment horizontal="center" vertical="center" wrapText="1"/>
    </xf>
    <xf numFmtId="0" fontId="19" fillId="14" borderId="108" xfId="0" applyFont="1" applyFill="1" applyBorder="1" applyAlignment="1">
      <alignment horizontal="center" vertical="center" wrapText="1"/>
    </xf>
    <xf numFmtId="0" fontId="21" fillId="14" borderId="103" xfId="0" applyFont="1" applyFill="1" applyBorder="1" applyAlignment="1">
      <alignment horizontal="center" vertical="center" wrapText="1"/>
    </xf>
    <xf numFmtId="0" fontId="21" fillId="14" borderId="102" xfId="0" applyFont="1" applyFill="1" applyBorder="1" applyAlignment="1">
      <alignment horizontal="center" vertical="center" wrapText="1"/>
    </xf>
    <xf numFmtId="0" fontId="34" fillId="0" borderId="103" xfId="0" applyFont="1" applyBorder="1" applyAlignment="1">
      <alignment horizontal="center"/>
    </xf>
    <xf numFmtId="0" fontId="34" fillId="0" borderId="167" xfId="0" applyFont="1" applyBorder="1" applyAlignment="1">
      <alignment horizontal="center"/>
    </xf>
    <xf numFmtId="0" fontId="34" fillId="0" borderId="102" xfId="0" applyFont="1" applyBorder="1" applyAlignment="1">
      <alignment horizontal="center"/>
    </xf>
    <xf numFmtId="0" fontId="21" fillId="14" borderId="8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9" borderId="30" xfId="0" applyFont="1" applyFill="1" applyBorder="1" applyAlignment="1">
      <alignment horizontal="center" vertical="center" wrapText="1"/>
    </xf>
    <xf numFmtId="0" fontId="4" fillId="8" borderId="8" xfId="0" applyFont="1" applyFill="1" applyBorder="1"/>
    <xf numFmtId="0" fontId="0" fillId="0" borderId="92" xfId="0" applyFont="1" applyBorder="1" applyAlignment="1">
      <alignment horizontal="center"/>
    </xf>
    <xf numFmtId="0" fontId="0" fillId="0" borderId="93" xfId="0" applyFont="1" applyBorder="1" applyAlignment="1">
      <alignment horizontal="center"/>
    </xf>
    <xf numFmtId="0" fontId="5" fillId="0" borderId="92" xfId="0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0" fillId="0" borderId="69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4" fontId="24" fillId="0" borderId="0" xfId="0" applyNumberFormat="1" applyFont="1" applyAlignment="1">
      <alignment horizontal="left"/>
    </xf>
    <xf numFmtId="0" fontId="25" fillId="0" borderId="0" xfId="0" applyFont="1" applyAlignment="1">
      <alignment horizontal="left" vertical="center" wrapText="1"/>
    </xf>
    <xf numFmtId="0" fontId="6" fillId="9" borderId="92" xfId="0" applyFont="1" applyFill="1" applyBorder="1" applyAlignment="1">
      <alignment horizontal="center" vertical="center" wrapText="1"/>
    </xf>
    <xf numFmtId="0" fontId="4" fillId="8" borderId="94" xfId="0" applyFont="1" applyFill="1" applyBorder="1"/>
    <xf numFmtId="0" fontId="36" fillId="0" borderId="165" xfId="0" applyFont="1" applyBorder="1" applyAlignment="1">
      <alignment horizontal="center"/>
    </xf>
    <xf numFmtId="0" fontId="36" fillId="0" borderId="69" xfId="0" applyFont="1" applyBorder="1" applyAlignment="1">
      <alignment horizontal="center"/>
    </xf>
    <xf numFmtId="0" fontId="36" fillId="0" borderId="110" xfId="0" applyFont="1" applyBorder="1" applyAlignment="1">
      <alignment horizontal="center" vertical="center" wrapText="1"/>
    </xf>
    <xf numFmtId="0" fontId="36" fillId="0" borderId="113" xfId="0" applyFont="1" applyBorder="1" applyAlignment="1">
      <alignment horizontal="center" vertical="center" wrapText="1"/>
    </xf>
    <xf numFmtId="0" fontId="36" fillId="0" borderId="115" xfId="0" applyFont="1" applyBorder="1" applyAlignment="1">
      <alignment horizontal="center" vertical="center" wrapText="1"/>
    </xf>
    <xf numFmtId="0" fontId="0" fillId="0" borderId="173" xfId="0" applyFont="1" applyBorder="1" applyAlignment="1">
      <alignment horizontal="center"/>
    </xf>
    <xf numFmtId="0" fontId="0" fillId="0" borderId="171" xfId="0" applyFont="1" applyBorder="1" applyAlignment="1">
      <alignment horizontal="center"/>
    </xf>
    <xf numFmtId="0" fontId="0" fillId="0" borderId="172" xfId="0" applyFont="1" applyBorder="1" applyAlignment="1">
      <alignment horizontal="center"/>
    </xf>
    <xf numFmtId="0" fontId="0" fillId="0" borderId="103" xfId="0" applyFont="1" applyBorder="1" applyAlignment="1">
      <alignment horizontal="center"/>
    </xf>
    <xf numFmtId="0" fontId="0" fillId="0" borderId="167" xfId="0" applyFont="1" applyBorder="1" applyAlignment="1">
      <alignment horizontal="center"/>
    </xf>
    <xf numFmtId="0" fontId="0" fillId="0" borderId="102" xfId="0" applyFont="1" applyBorder="1" applyAlignment="1">
      <alignment horizontal="center"/>
    </xf>
    <xf numFmtId="0" fontId="0" fillId="0" borderId="122" xfId="0" applyFont="1" applyBorder="1" applyAlignment="1">
      <alignment horizontal="center"/>
    </xf>
    <xf numFmtId="0" fontId="0" fillId="0" borderId="168" xfId="0" applyFont="1" applyBorder="1" applyAlignment="1">
      <alignment horizontal="center"/>
    </xf>
    <xf numFmtId="0" fontId="0" fillId="0" borderId="121" xfId="0" applyFont="1" applyBorder="1" applyAlignment="1">
      <alignment horizontal="center"/>
    </xf>
    <xf numFmtId="0" fontId="0" fillId="0" borderId="169" xfId="0" applyFont="1" applyBorder="1" applyAlignment="1">
      <alignment horizontal="center"/>
    </xf>
    <xf numFmtId="0" fontId="36" fillId="0" borderId="163" xfId="0" applyFont="1" applyBorder="1" applyAlignment="1">
      <alignment horizontal="left"/>
    </xf>
    <xf numFmtId="0" fontId="36" fillId="0" borderId="171" xfId="0" applyFont="1" applyBorder="1" applyAlignment="1">
      <alignment horizontal="left"/>
    </xf>
    <xf numFmtId="0" fontId="36" fillId="0" borderId="172" xfId="0" applyFont="1" applyBorder="1" applyAlignment="1">
      <alignment horizontal="left"/>
    </xf>
    <xf numFmtId="0" fontId="36" fillId="0" borderId="157" xfId="0" applyFont="1" applyBorder="1" applyAlignment="1">
      <alignment horizontal="left"/>
    </xf>
    <xf numFmtId="0" fontId="36" fillId="0" borderId="168" xfId="0" applyFont="1" applyBorder="1" applyAlignment="1">
      <alignment horizontal="left"/>
    </xf>
    <xf numFmtId="0" fontId="36" fillId="0" borderId="121" xfId="0" applyFont="1" applyBorder="1" applyAlignment="1">
      <alignment horizontal="left"/>
    </xf>
    <xf numFmtId="0" fontId="36" fillId="0" borderId="117" xfId="0" applyFont="1" applyBorder="1" applyAlignment="1">
      <alignment horizontal="center" vertical="center" wrapText="1"/>
    </xf>
    <xf numFmtId="0" fontId="36" fillId="0" borderId="166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/>
    </xf>
    <xf numFmtId="0" fontId="32" fillId="0" borderId="111" xfId="0" applyFont="1" applyBorder="1" applyAlignment="1">
      <alignment horizontal="center"/>
    </xf>
    <xf numFmtId="0" fontId="32" fillId="0" borderId="173" xfId="0" applyFont="1" applyBorder="1" applyAlignment="1">
      <alignment horizontal="center"/>
    </xf>
    <xf numFmtId="0" fontId="32" fillId="0" borderId="110" xfId="0" applyFont="1" applyBorder="1" applyAlignment="1">
      <alignment horizontal="left" wrapText="1"/>
    </xf>
    <xf numFmtId="0" fontId="33" fillId="0" borderId="111" xfId="0" applyFont="1" applyBorder="1" applyAlignment="1">
      <alignment horizontal="left" wrapText="1"/>
    </xf>
    <xf numFmtId="0" fontId="33" fillId="0" borderId="115" xfId="0" applyFont="1" applyBorder="1" applyAlignment="1">
      <alignment horizontal="left" wrapText="1"/>
    </xf>
    <xf numFmtId="0" fontId="33" fillId="0" borderId="90" xfId="0" applyFont="1" applyBorder="1" applyAlignment="1">
      <alignment horizontal="left" wrapText="1"/>
    </xf>
    <xf numFmtId="168" fontId="0" fillId="0" borderId="82" xfId="0" applyNumberFormat="1" applyFont="1" applyBorder="1" applyAlignment="1">
      <alignment horizontal="center"/>
    </xf>
    <xf numFmtId="168" fontId="0" fillId="0" borderId="114" xfId="0" applyNumberFormat="1" applyFont="1" applyBorder="1" applyAlignment="1">
      <alignment horizontal="center"/>
    </xf>
    <xf numFmtId="0" fontId="27" fillId="0" borderId="82" xfId="0" applyFont="1" applyBorder="1" applyAlignment="1">
      <alignment horizontal="center"/>
    </xf>
    <xf numFmtId="0" fontId="27" fillId="0" borderId="114" xfId="0" applyFont="1" applyBorder="1" applyAlignment="1">
      <alignment horizontal="center"/>
    </xf>
    <xf numFmtId="0" fontId="27" fillId="0" borderId="90" xfId="0" applyFont="1" applyBorder="1" applyAlignment="1">
      <alignment horizontal="center"/>
    </xf>
    <xf numFmtId="0" fontId="27" fillId="0" borderId="116" xfId="0" applyFont="1" applyBorder="1" applyAlignment="1">
      <alignment horizontal="center"/>
    </xf>
    <xf numFmtId="0" fontId="32" fillId="0" borderId="110" xfId="0" applyFont="1" applyBorder="1" applyAlignment="1">
      <alignment horizontal="left"/>
    </xf>
    <xf numFmtId="0" fontId="32" fillId="0" borderId="111" xfId="0" applyFont="1" applyBorder="1" applyAlignment="1">
      <alignment horizontal="left"/>
    </xf>
    <xf numFmtId="0" fontId="32" fillId="0" borderId="112" xfId="0" applyFont="1" applyBorder="1" applyAlignment="1">
      <alignment horizontal="left"/>
    </xf>
    <xf numFmtId="0" fontId="40" fillId="0" borderId="103" xfId="0" applyFont="1" applyBorder="1" applyAlignment="1">
      <alignment horizontal="left"/>
    </xf>
    <xf numFmtId="0" fontId="40" fillId="0" borderId="167" xfId="0" applyFont="1" applyBorder="1" applyAlignment="1">
      <alignment horizontal="left"/>
    </xf>
    <xf numFmtId="0" fontId="40" fillId="0" borderId="102" xfId="0" applyFont="1" applyBorder="1" applyAlignment="1">
      <alignment horizontal="left"/>
    </xf>
    <xf numFmtId="0" fontId="33" fillId="0" borderId="180" xfId="0" applyFont="1" applyBorder="1" applyAlignment="1">
      <alignment horizontal="right"/>
    </xf>
    <xf numFmtId="0" fontId="33" fillId="0" borderId="181" xfId="0" applyFont="1" applyBorder="1" applyAlignment="1">
      <alignment horizontal="right"/>
    </xf>
    <xf numFmtId="0" fontId="32" fillId="0" borderId="123" xfId="0" applyFont="1" applyBorder="1" applyAlignment="1">
      <alignment horizontal="center"/>
    </xf>
    <xf numFmtId="0" fontId="32" fillId="0" borderId="183" xfId="0" applyFont="1" applyBorder="1" applyAlignment="1">
      <alignment horizontal="center"/>
    </xf>
    <xf numFmtId="0" fontId="33" fillId="0" borderId="108" xfId="0" applyFont="1" applyBorder="1" applyAlignment="1">
      <alignment horizontal="center"/>
    </xf>
    <xf numFmtId="0" fontId="33" fillId="0" borderId="184" xfId="0" applyFont="1" applyBorder="1" applyAlignment="1">
      <alignment horizontal="center"/>
    </xf>
    <xf numFmtId="0" fontId="33" fillId="0" borderId="164" xfId="0" applyFont="1" applyBorder="1" applyAlignment="1">
      <alignment horizontal="right"/>
    </xf>
    <xf numFmtId="0" fontId="33" fillId="0" borderId="109" xfId="0" applyFont="1" applyBorder="1" applyAlignment="1">
      <alignment horizontal="right"/>
    </xf>
    <xf numFmtId="0" fontId="33" fillId="0" borderId="156" xfId="0" applyFont="1" applyBorder="1" applyAlignment="1">
      <alignment horizontal="right"/>
    </xf>
    <xf numFmtId="0" fontId="33" fillId="0" borderId="102" xfId="0" applyFont="1" applyBorder="1" applyAlignment="1">
      <alignment horizontal="right"/>
    </xf>
    <xf numFmtId="0" fontId="33" fillId="5" borderId="156" xfId="0" applyFont="1" applyFill="1" applyBorder="1" applyAlignment="1">
      <alignment horizontal="right"/>
    </xf>
    <xf numFmtId="0" fontId="33" fillId="5" borderId="102" xfId="0" applyFont="1" applyFill="1" applyBorder="1" applyAlignment="1">
      <alignment horizontal="right"/>
    </xf>
    <xf numFmtId="0" fontId="32" fillId="0" borderId="174" xfId="0" applyFont="1" applyBorder="1" applyAlignment="1">
      <alignment horizontal="left"/>
    </xf>
    <xf numFmtId="0" fontId="32" fillId="0" borderId="123" xfId="0" applyFont="1" applyBorder="1" applyAlignment="1">
      <alignment horizontal="left"/>
    </xf>
    <xf numFmtId="0" fontId="32" fillId="0" borderId="94" xfId="0" applyFont="1" applyBorder="1" applyAlignment="1">
      <alignment horizontal="center"/>
    </xf>
    <xf numFmtId="0" fontId="33" fillId="5" borderId="103" xfId="0" applyFont="1" applyFill="1" applyBorder="1" applyAlignment="1">
      <alignment horizontal="center"/>
    </xf>
    <xf numFmtId="0" fontId="33" fillId="5" borderId="102" xfId="0" applyFont="1" applyFill="1" applyBorder="1" applyAlignment="1">
      <alignment horizontal="center"/>
    </xf>
    <xf numFmtId="0" fontId="33" fillId="0" borderId="157" xfId="0" applyFont="1" applyBorder="1" applyAlignment="1">
      <alignment horizontal="right"/>
    </xf>
    <xf numFmtId="0" fontId="33" fillId="0" borderId="121" xfId="0" applyFont="1" applyBorder="1" applyAlignment="1">
      <alignment horizontal="right"/>
    </xf>
    <xf numFmtId="0" fontId="33" fillId="0" borderId="122" xfId="0" applyFont="1" applyBorder="1" applyAlignment="1">
      <alignment horizontal="center"/>
    </xf>
    <xf numFmtId="0" fontId="33" fillId="0" borderId="168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37" fillId="0" borderId="92" xfId="0" applyFont="1" applyBorder="1" applyAlignment="1">
      <alignment horizontal="left"/>
    </xf>
    <xf numFmtId="0" fontId="37" fillId="0" borderId="93" xfId="0" applyFont="1" applyBorder="1" applyAlignment="1">
      <alignment horizontal="left"/>
    </xf>
    <xf numFmtId="0" fontId="37" fillId="0" borderId="127" xfId="0" applyFont="1" applyBorder="1" applyAlignment="1">
      <alignment horizontal="left"/>
    </xf>
    <xf numFmtId="0" fontId="37" fillId="0" borderId="174" xfId="0" applyFont="1" applyBorder="1" applyAlignment="1">
      <alignment horizontal="left"/>
    </xf>
    <xf numFmtId="0" fontId="37" fillId="0" borderId="123" xfId="0" applyFont="1" applyBorder="1" applyAlignment="1">
      <alignment horizontal="left"/>
    </xf>
    <xf numFmtId="0" fontId="37" fillId="0" borderId="110" xfId="0" applyFont="1" applyBorder="1" applyAlignment="1">
      <alignment horizontal="center" vertical="center" wrapText="1"/>
    </xf>
    <xf numFmtId="0" fontId="37" fillId="0" borderId="113" xfId="0" applyFont="1" applyBorder="1" applyAlignment="1">
      <alignment horizontal="center" vertical="center" wrapText="1"/>
    </xf>
    <xf numFmtId="0" fontId="37" fillId="0" borderId="166" xfId="0" applyFont="1" applyBorder="1" applyAlignment="1">
      <alignment horizontal="center" vertical="center" wrapText="1"/>
    </xf>
    <xf numFmtId="0" fontId="37" fillId="0" borderId="177" xfId="0" applyFont="1" applyBorder="1" applyAlignment="1">
      <alignment horizontal="center" vertical="center" wrapText="1"/>
    </xf>
    <xf numFmtId="0" fontId="37" fillId="0" borderId="178" xfId="0" applyFont="1" applyBorder="1" applyAlignment="1">
      <alignment horizontal="center" vertical="center" wrapText="1"/>
    </xf>
    <xf numFmtId="0" fontId="37" fillId="0" borderId="162" xfId="0" applyFont="1" applyBorder="1" applyAlignment="1">
      <alignment horizontal="center" vertical="center" wrapText="1"/>
    </xf>
    <xf numFmtId="0" fontId="37" fillId="0" borderId="92" xfId="0" applyFont="1" applyBorder="1" applyAlignment="1">
      <alignment horizontal="left" vertical="center" wrapText="1"/>
    </xf>
    <xf numFmtId="0" fontId="37" fillId="0" borderId="93" xfId="0" applyFont="1" applyBorder="1" applyAlignment="1">
      <alignment horizontal="left" vertical="center" wrapText="1"/>
    </xf>
    <xf numFmtId="0" fontId="37" fillId="0" borderId="127" xfId="0" applyFont="1" applyBorder="1" applyAlignment="1">
      <alignment horizontal="left" vertical="center" wrapText="1"/>
    </xf>
    <xf numFmtId="0" fontId="36" fillId="0" borderId="110" xfId="0" applyFont="1" applyBorder="1" applyAlignment="1">
      <alignment horizontal="center" wrapText="1"/>
    </xf>
    <xf numFmtId="0" fontId="36" fillId="0" borderId="113" xfId="0" applyFont="1" applyBorder="1" applyAlignment="1">
      <alignment horizontal="center" wrapText="1"/>
    </xf>
    <xf numFmtId="0" fontId="36" fillId="0" borderId="115" xfId="0" applyFont="1" applyBorder="1" applyAlignment="1">
      <alignment horizontal="center" wrapText="1"/>
    </xf>
    <xf numFmtId="0" fontId="36" fillId="0" borderId="123" xfId="0" applyFont="1" applyBorder="1" applyAlignment="1">
      <alignment horizontal="center"/>
    </xf>
    <xf numFmtId="0" fontId="36" fillId="0" borderId="120" xfId="0" applyFont="1" applyBorder="1" applyAlignment="1">
      <alignment horizontal="center"/>
    </xf>
    <xf numFmtId="0" fontId="39" fillId="0" borderId="92" xfId="0" applyFont="1" applyBorder="1" applyAlignment="1">
      <alignment horizontal="left"/>
    </xf>
    <xf numFmtId="0" fontId="39" fillId="0" borderId="93" xfId="0" applyFont="1" applyBorder="1" applyAlignment="1">
      <alignment horizontal="left"/>
    </xf>
    <xf numFmtId="0" fontId="39" fillId="0" borderId="94" xfId="0" applyFont="1" applyBorder="1" applyAlignment="1">
      <alignment horizontal="left"/>
    </xf>
    <xf numFmtId="0" fontId="29" fillId="0" borderId="82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66"/>
      <color rgb="FF99FF99"/>
      <color rgb="FFC0C0C0"/>
      <color rgb="FFCCFF3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1</xdr:row>
      <xdr:rowOff>243839</xdr:rowOff>
    </xdr:from>
    <xdr:to>
      <xdr:col>2</xdr:col>
      <xdr:colOff>624840</xdr:colOff>
      <xdr:row>17</xdr:row>
      <xdr:rowOff>18744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BA92BCF2-D282-43B5-AFF2-2BA7C1C3A4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16" r="31818"/>
        <a:stretch/>
      </xdr:blipFill>
      <xdr:spPr>
        <a:xfrm>
          <a:off x="769620" y="594359"/>
          <a:ext cx="1257300" cy="278480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</xdr:row>
      <xdr:rowOff>266699</xdr:rowOff>
    </xdr:from>
    <xdr:to>
      <xdr:col>5</xdr:col>
      <xdr:colOff>563880</xdr:colOff>
      <xdr:row>17</xdr:row>
      <xdr:rowOff>24124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69B25155-C016-4573-8BF1-70ABE02AED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56" r="38350"/>
        <a:stretch/>
      </xdr:blipFill>
      <xdr:spPr>
        <a:xfrm>
          <a:off x="2979420" y="617219"/>
          <a:ext cx="1188720" cy="276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elka35.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belka35.ru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Q274"/>
  <sheetViews>
    <sheetView tabSelected="1" topLeftCell="A163" workbookViewId="0">
      <selection activeCell="B172" sqref="B172"/>
    </sheetView>
  </sheetViews>
  <sheetFormatPr defaultColWidth="14.42578125" defaultRowHeight="15" customHeight="1" x14ac:dyDescent="0.25"/>
  <cols>
    <col min="1" max="1" width="19.85546875" customWidth="1"/>
    <col min="2" max="3" width="5" customWidth="1"/>
    <col min="4" max="4" width="6.28515625" customWidth="1"/>
    <col min="5" max="8" width="5" customWidth="1"/>
    <col min="9" max="9" width="7.7109375" customWidth="1"/>
    <col min="10" max="10" width="5" customWidth="1"/>
    <col min="11" max="11" width="5.7109375" customWidth="1"/>
    <col min="12" max="12" width="6.5703125" customWidth="1"/>
    <col min="13" max="13" width="7.140625" customWidth="1"/>
    <col min="14" max="14" width="6.42578125" customWidth="1"/>
    <col min="15" max="15" width="5.85546875" customWidth="1"/>
    <col min="16" max="16" width="8.140625" customWidth="1"/>
    <col min="17" max="17" width="9.140625" customWidth="1"/>
  </cols>
  <sheetData>
    <row r="1" spans="1:17" ht="19.5" customHeight="1" x14ac:dyDescent="0.25">
      <c r="A1" s="923" t="s">
        <v>164</v>
      </c>
      <c r="B1" s="924"/>
      <c r="C1" s="924"/>
      <c r="D1" s="924"/>
      <c r="E1" s="924"/>
      <c r="F1" s="924"/>
      <c r="G1" s="924"/>
      <c r="H1" s="924"/>
      <c r="I1" s="924"/>
      <c r="J1" s="924"/>
      <c r="K1" s="924"/>
      <c r="L1" s="924"/>
      <c r="M1" s="924"/>
      <c r="N1" s="924"/>
      <c r="O1" s="924"/>
      <c r="P1" s="924"/>
      <c r="Q1" s="22"/>
    </row>
    <row r="2" spans="1:17" ht="17.25" customHeight="1" thickBot="1" x14ac:dyDescent="0.3">
      <c r="A2" s="925"/>
      <c r="B2" s="925"/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  <c r="O2" s="925"/>
      <c r="P2" s="925"/>
      <c r="Q2" s="23">
        <v>36</v>
      </c>
    </row>
    <row r="3" spans="1:17" ht="41.25" customHeight="1" x14ac:dyDescent="0.25">
      <c r="A3" s="926" t="s">
        <v>1</v>
      </c>
      <c r="B3" s="24" t="s">
        <v>2</v>
      </c>
      <c r="C3" s="25" t="s">
        <v>3</v>
      </c>
      <c r="D3" s="25" t="s">
        <v>4</v>
      </c>
      <c r="E3" s="928" t="s">
        <v>5</v>
      </c>
      <c r="F3" s="930" t="s">
        <v>18</v>
      </c>
      <c r="G3" s="931"/>
      <c r="H3" s="932" t="s">
        <v>19</v>
      </c>
      <c r="I3" s="933"/>
      <c r="J3" s="931"/>
      <c r="K3" s="191" t="s">
        <v>20</v>
      </c>
      <c r="L3" s="934" t="s">
        <v>144</v>
      </c>
      <c r="M3" s="935"/>
      <c r="N3" s="192" t="s">
        <v>20</v>
      </c>
      <c r="O3" s="936" t="s">
        <v>66</v>
      </c>
      <c r="P3" s="937"/>
      <c r="Q3" s="938" t="s">
        <v>21</v>
      </c>
    </row>
    <row r="4" spans="1:17" ht="20.25" customHeight="1" thickBot="1" x14ac:dyDescent="0.3">
      <c r="A4" s="927"/>
      <c r="B4" s="664" t="s">
        <v>8</v>
      </c>
      <c r="C4" s="665" t="s">
        <v>8</v>
      </c>
      <c r="D4" s="665" t="s">
        <v>8</v>
      </c>
      <c r="E4" s="929"/>
      <c r="F4" s="666" t="s">
        <v>22</v>
      </c>
      <c r="G4" s="667" t="s">
        <v>23</v>
      </c>
      <c r="H4" s="666" t="s">
        <v>9</v>
      </c>
      <c r="I4" s="668" t="s">
        <v>10</v>
      </c>
      <c r="J4" s="669" t="s">
        <v>24</v>
      </c>
      <c r="K4" s="670"/>
      <c r="L4" s="671" t="s">
        <v>25</v>
      </c>
      <c r="M4" s="672" t="s">
        <v>13</v>
      </c>
      <c r="N4" s="666"/>
      <c r="O4" s="667" t="s">
        <v>25</v>
      </c>
      <c r="P4" s="673" t="s">
        <v>13</v>
      </c>
      <c r="Q4" s="924"/>
    </row>
    <row r="5" spans="1:17" s="661" customFormat="1" ht="20.25" customHeight="1" x14ac:dyDescent="0.25">
      <c r="A5" s="32" t="s">
        <v>26</v>
      </c>
      <c r="B5" s="53">
        <v>12.5</v>
      </c>
      <c r="C5" s="54">
        <v>96</v>
      </c>
      <c r="D5" s="54">
        <v>1500</v>
      </c>
      <c r="E5" s="51" t="s">
        <v>27</v>
      </c>
      <c r="F5" s="36">
        <v>2.1120000000000001</v>
      </c>
      <c r="G5" s="37">
        <v>88</v>
      </c>
      <c r="H5" s="38">
        <v>10</v>
      </c>
      <c r="I5" s="39">
        <f t="shared" ref="I5:I36" si="0">B5*C5*D5/1000000000*H5</f>
        <v>1.7999999999999999E-2</v>
      </c>
      <c r="J5" s="40">
        <f t="shared" ref="J5:J15" si="1">D5*Q5/1000000*H5</f>
        <v>1.32</v>
      </c>
      <c r="K5" s="132">
        <f>L5/J5</f>
        <v>450</v>
      </c>
      <c r="L5" s="42">
        <f>M5*I5</f>
        <v>594</v>
      </c>
      <c r="M5" s="43">
        <v>33000</v>
      </c>
      <c r="N5" s="132">
        <f t="shared" ref="N5:N36" si="2">O5/J5</f>
        <v>511.36363636363632</v>
      </c>
      <c r="O5" s="44">
        <f t="shared" ref="O5:O35" si="3">I5*P5</f>
        <v>675</v>
      </c>
      <c r="P5" s="143">
        <v>37500</v>
      </c>
      <c r="Q5" s="46">
        <v>88</v>
      </c>
    </row>
    <row r="6" spans="1:17" ht="20.25" customHeight="1" x14ac:dyDescent="0.25">
      <c r="A6" s="47" t="s">
        <v>26</v>
      </c>
      <c r="B6" s="53">
        <v>12.5</v>
      </c>
      <c r="C6" s="54">
        <v>96</v>
      </c>
      <c r="D6" s="54">
        <v>2000</v>
      </c>
      <c r="E6" s="51" t="s">
        <v>27</v>
      </c>
      <c r="F6" s="36">
        <v>2.1120000000000001</v>
      </c>
      <c r="G6" s="37">
        <v>88</v>
      </c>
      <c r="H6" s="38">
        <v>10</v>
      </c>
      <c r="I6" s="39">
        <f t="shared" si="0"/>
        <v>2.3999999999999997E-2</v>
      </c>
      <c r="J6" s="40">
        <f t="shared" si="1"/>
        <v>1.7599999999999998</v>
      </c>
      <c r="K6" s="41">
        <f t="shared" ref="K6:K36" si="4">L6/J6</f>
        <v>450</v>
      </c>
      <c r="L6" s="42">
        <f t="shared" ref="L6:L36" si="5">M6*I6</f>
        <v>791.99999999999989</v>
      </c>
      <c r="M6" s="43">
        <v>33000</v>
      </c>
      <c r="N6" s="41">
        <f t="shared" si="2"/>
        <v>511.36363636363637</v>
      </c>
      <c r="O6" s="44">
        <f t="shared" si="3"/>
        <v>899.99999999999989</v>
      </c>
      <c r="P6" s="143">
        <v>37500</v>
      </c>
      <c r="Q6" s="46">
        <v>88</v>
      </c>
    </row>
    <row r="7" spans="1:17" ht="20.25" customHeight="1" x14ac:dyDescent="0.25">
      <c r="A7" s="47" t="s">
        <v>26</v>
      </c>
      <c r="B7" s="48">
        <v>12.5</v>
      </c>
      <c r="C7" s="49">
        <v>96</v>
      </c>
      <c r="D7" s="49">
        <v>2400</v>
      </c>
      <c r="E7" s="52" t="s">
        <v>27</v>
      </c>
      <c r="F7" s="36">
        <v>2.5339999999999998</v>
      </c>
      <c r="G7" s="37">
        <v>88</v>
      </c>
      <c r="H7" s="38">
        <v>10</v>
      </c>
      <c r="I7" s="39">
        <f t="shared" si="0"/>
        <v>2.8800000000000003E-2</v>
      </c>
      <c r="J7" s="40">
        <f t="shared" si="1"/>
        <v>2.1120000000000001</v>
      </c>
      <c r="K7" s="41">
        <f t="shared" si="4"/>
        <v>372.15909090909088</v>
      </c>
      <c r="L7" s="42">
        <v>786</v>
      </c>
      <c r="M7" s="43">
        <v>33000</v>
      </c>
      <c r="N7" s="41">
        <f>O7/J7</f>
        <v>511.36363636363632</v>
      </c>
      <c r="O7" s="44">
        <f t="shared" si="3"/>
        <v>1080</v>
      </c>
      <c r="P7" s="143">
        <v>37500</v>
      </c>
      <c r="Q7" s="46">
        <v>88</v>
      </c>
    </row>
    <row r="8" spans="1:17" ht="20.25" customHeight="1" x14ac:dyDescent="0.25">
      <c r="A8" s="47" t="s">
        <v>26</v>
      </c>
      <c r="B8" s="48">
        <v>12.5</v>
      </c>
      <c r="C8" s="49">
        <v>96</v>
      </c>
      <c r="D8" s="49">
        <v>2500</v>
      </c>
      <c r="E8" s="52" t="s">
        <v>27</v>
      </c>
      <c r="F8" s="36">
        <v>2.64</v>
      </c>
      <c r="G8" s="37">
        <v>88</v>
      </c>
      <c r="H8" s="38">
        <v>10</v>
      </c>
      <c r="I8" s="39">
        <f t="shared" si="0"/>
        <v>0.03</v>
      </c>
      <c r="J8" s="40">
        <f t="shared" si="1"/>
        <v>2.2000000000000002</v>
      </c>
      <c r="K8" s="41">
        <f t="shared" si="4"/>
        <v>449.99999999999994</v>
      </c>
      <c r="L8" s="42">
        <f t="shared" si="5"/>
        <v>990</v>
      </c>
      <c r="M8" s="43">
        <v>33000</v>
      </c>
      <c r="N8" s="41">
        <f t="shared" si="2"/>
        <v>511.36363636363632</v>
      </c>
      <c r="O8" s="44">
        <f t="shared" si="3"/>
        <v>1125</v>
      </c>
      <c r="P8" s="143">
        <v>37500</v>
      </c>
      <c r="Q8" s="46">
        <v>88</v>
      </c>
    </row>
    <row r="9" spans="1:17" ht="20.25" customHeight="1" x14ac:dyDescent="0.25">
      <c r="A9" s="47" t="s">
        <v>26</v>
      </c>
      <c r="B9" s="48">
        <v>12.5</v>
      </c>
      <c r="C9" s="49">
        <v>96</v>
      </c>
      <c r="D9" s="49">
        <v>2700</v>
      </c>
      <c r="E9" s="52" t="s">
        <v>27</v>
      </c>
      <c r="F9" s="36">
        <v>2.851</v>
      </c>
      <c r="G9" s="37">
        <v>88</v>
      </c>
      <c r="H9" s="38">
        <v>10</v>
      </c>
      <c r="I9" s="39">
        <f t="shared" si="0"/>
        <v>3.2399999999999998E-2</v>
      </c>
      <c r="J9" s="40">
        <f t="shared" si="1"/>
        <v>2.3759999999999999</v>
      </c>
      <c r="K9" s="41">
        <f t="shared" si="4"/>
        <v>450.00000000000006</v>
      </c>
      <c r="L9" s="42">
        <f t="shared" si="5"/>
        <v>1069.2</v>
      </c>
      <c r="M9" s="43">
        <v>33000</v>
      </c>
      <c r="N9" s="41">
        <f t="shared" si="2"/>
        <v>511.36363636363637</v>
      </c>
      <c r="O9" s="44">
        <f t="shared" si="3"/>
        <v>1215</v>
      </c>
      <c r="P9" s="143">
        <v>37500</v>
      </c>
      <c r="Q9" s="46">
        <v>88</v>
      </c>
    </row>
    <row r="10" spans="1:17" ht="20.25" customHeight="1" thickBot="1" x14ac:dyDescent="0.3">
      <c r="A10" s="330" t="s">
        <v>26</v>
      </c>
      <c r="B10" s="278">
        <v>12.5</v>
      </c>
      <c r="C10" s="279">
        <v>96</v>
      </c>
      <c r="D10" s="279">
        <v>3000</v>
      </c>
      <c r="E10" s="335" t="s">
        <v>27</v>
      </c>
      <c r="F10" s="282">
        <v>3.1680000000000001</v>
      </c>
      <c r="G10" s="283">
        <v>88</v>
      </c>
      <c r="H10" s="284">
        <v>10</v>
      </c>
      <c r="I10" s="285">
        <f t="shared" si="0"/>
        <v>3.5999999999999997E-2</v>
      </c>
      <c r="J10" s="286">
        <f t="shared" si="1"/>
        <v>2.64</v>
      </c>
      <c r="K10" s="289">
        <f t="shared" si="4"/>
        <v>434.99999999999994</v>
      </c>
      <c r="L10" s="331">
        <f t="shared" si="5"/>
        <v>1148.3999999999999</v>
      </c>
      <c r="M10" s="332">
        <v>31900</v>
      </c>
      <c r="N10" s="289">
        <f t="shared" si="2"/>
        <v>494.31818181818181</v>
      </c>
      <c r="O10" s="290">
        <f t="shared" si="3"/>
        <v>1305</v>
      </c>
      <c r="P10" s="663">
        <v>36250</v>
      </c>
      <c r="Q10" s="46">
        <v>88</v>
      </c>
    </row>
    <row r="11" spans="1:17" ht="20.25" customHeight="1" x14ac:dyDescent="0.25">
      <c r="A11" s="321" t="s">
        <v>26</v>
      </c>
      <c r="B11" s="336">
        <v>12.5</v>
      </c>
      <c r="C11" s="337">
        <v>96</v>
      </c>
      <c r="D11" s="337">
        <v>2000</v>
      </c>
      <c r="E11" s="338" t="s">
        <v>28</v>
      </c>
      <c r="F11" s="269">
        <v>2.1120000000000001</v>
      </c>
      <c r="G11" s="270">
        <v>88</v>
      </c>
      <c r="H11" s="271">
        <v>10</v>
      </c>
      <c r="I11" s="272">
        <f t="shared" si="0"/>
        <v>2.3999999999999997E-2</v>
      </c>
      <c r="J11" s="273">
        <f t="shared" si="1"/>
        <v>1.7599999999999998</v>
      </c>
      <c r="K11" s="136">
        <f t="shared" si="4"/>
        <v>289.09090909090912</v>
      </c>
      <c r="L11" s="334">
        <f t="shared" si="5"/>
        <v>508.79999999999995</v>
      </c>
      <c r="M11" s="81">
        <v>21200</v>
      </c>
      <c r="N11" s="136">
        <f t="shared" si="2"/>
        <v>327.27272727272725</v>
      </c>
      <c r="O11" s="275">
        <f t="shared" si="3"/>
        <v>575.99999999999989</v>
      </c>
      <c r="P11" s="339">
        <v>24000</v>
      </c>
      <c r="Q11" s="46">
        <v>88</v>
      </c>
    </row>
    <row r="12" spans="1:17" ht="20.25" customHeight="1" x14ac:dyDescent="0.25">
      <c r="A12" s="47" t="s">
        <v>26</v>
      </c>
      <c r="B12" s="48">
        <v>12.5</v>
      </c>
      <c r="C12" s="49">
        <v>96</v>
      </c>
      <c r="D12" s="49">
        <v>2400</v>
      </c>
      <c r="E12" s="52" t="s">
        <v>28</v>
      </c>
      <c r="F12" s="36">
        <v>2.5339999999999998</v>
      </c>
      <c r="G12" s="37">
        <v>88</v>
      </c>
      <c r="H12" s="38">
        <v>10</v>
      </c>
      <c r="I12" s="39">
        <f t="shared" si="0"/>
        <v>2.8800000000000003E-2</v>
      </c>
      <c r="J12" s="40">
        <f t="shared" si="1"/>
        <v>2.1120000000000001</v>
      </c>
      <c r="K12" s="41">
        <f t="shared" si="4"/>
        <v>289.09090909090912</v>
      </c>
      <c r="L12" s="42">
        <f t="shared" si="5"/>
        <v>610.56000000000006</v>
      </c>
      <c r="M12" s="81">
        <v>21200</v>
      </c>
      <c r="N12" s="41">
        <f t="shared" si="2"/>
        <v>327.27272727272725</v>
      </c>
      <c r="O12" s="44">
        <f t="shared" si="3"/>
        <v>691.2</v>
      </c>
      <c r="P12" s="339">
        <v>24000</v>
      </c>
      <c r="Q12" s="46">
        <v>88</v>
      </c>
    </row>
    <row r="13" spans="1:17" ht="20.25" customHeight="1" x14ac:dyDescent="0.25">
      <c r="A13" s="47" t="s">
        <v>26</v>
      </c>
      <c r="B13" s="48">
        <v>12.5</v>
      </c>
      <c r="C13" s="49">
        <v>96</v>
      </c>
      <c r="D13" s="49">
        <v>2500</v>
      </c>
      <c r="E13" s="52" t="s">
        <v>28</v>
      </c>
      <c r="F13" s="36">
        <v>2.64</v>
      </c>
      <c r="G13" s="37">
        <v>88</v>
      </c>
      <c r="H13" s="38">
        <v>10</v>
      </c>
      <c r="I13" s="39">
        <f t="shared" si="0"/>
        <v>0.03</v>
      </c>
      <c r="J13" s="40">
        <f t="shared" si="1"/>
        <v>2.2000000000000002</v>
      </c>
      <c r="K13" s="41">
        <f t="shared" si="4"/>
        <v>289.09090909090907</v>
      </c>
      <c r="L13" s="42">
        <f t="shared" si="5"/>
        <v>636</v>
      </c>
      <c r="M13" s="81">
        <v>21200</v>
      </c>
      <c r="N13" s="41">
        <f t="shared" si="2"/>
        <v>327.27272727272725</v>
      </c>
      <c r="O13" s="44">
        <f t="shared" si="3"/>
        <v>720</v>
      </c>
      <c r="P13" s="339">
        <v>24000</v>
      </c>
      <c r="Q13" s="46">
        <v>88</v>
      </c>
    </row>
    <row r="14" spans="1:17" ht="20.25" customHeight="1" x14ac:dyDescent="0.25">
      <c r="A14" s="47" t="s">
        <v>26</v>
      </c>
      <c r="B14" s="48">
        <v>12.5</v>
      </c>
      <c r="C14" s="49">
        <v>96</v>
      </c>
      <c r="D14" s="49">
        <v>2700</v>
      </c>
      <c r="E14" s="52" t="s">
        <v>28</v>
      </c>
      <c r="F14" s="36">
        <v>2.851</v>
      </c>
      <c r="G14" s="37">
        <v>88</v>
      </c>
      <c r="H14" s="38">
        <v>10</v>
      </c>
      <c r="I14" s="39">
        <f t="shared" si="0"/>
        <v>3.2399999999999998E-2</v>
      </c>
      <c r="J14" s="40">
        <f t="shared" si="1"/>
        <v>2.3759999999999999</v>
      </c>
      <c r="K14" s="41">
        <f t="shared" si="4"/>
        <v>289.09090909090912</v>
      </c>
      <c r="L14" s="42">
        <f t="shared" si="5"/>
        <v>686.88</v>
      </c>
      <c r="M14" s="81">
        <v>21200</v>
      </c>
      <c r="N14" s="41">
        <f t="shared" si="2"/>
        <v>327.27272727272725</v>
      </c>
      <c r="O14" s="44">
        <f t="shared" si="3"/>
        <v>777.59999999999991</v>
      </c>
      <c r="P14" s="339">
        <v>24000</v>
      </c>
      <c r="Q14" s="46">
        <v>88</v>
      </c>
    </row>
    <row r="15" spans="1:17" ht="20.25" customHeight="1" thickBot="1" x14ac:dyDescent="0.3">
      <c r="A15" s="330" t="s">
        <v>26</v>
      </c>
      <c r="B15" s="278">
        <v>12.5</v>
      </c>
      <c r="C15" s="279">
        <v>96</v>
      </c>
      <c r="D15" s="279">
        <v>3000</v>
      </c>
      <c r="E15" s="335" t="s">
        <v>28</v>
      </c>
      <c r="F15" s="282">
        <v>3.1680000000000001</v>
      </c>
      <c r="G15" s="283">
        <v>88</v>
      </c>
      <c r="H15" s="284">
        <v>10</v>
      </c>
      <c r="I15" s="285">
        <f t="shared" si="0"/>
        <v>3.5999999999999997E-2</v>
      </c>
      <c r="J15" s="286">
        <f t="shared" si="1"/>
        <v>2.64</v>
      </c>
      <c r="K15" s="289">
        <f t="shared" si="4"/>
        <v>289.09090909090907</v>
      </c>
      <c r="L15" s="331">
        <f t="shared" si="5"/>
        <v>763.19999999999993</v>
      </c>
      <c r="M15" s="81">
        <v>21200</v>
      </c>
      <c r="N15" s="289">
        <f t="shared" si="2"/>
        <v>327.2727272727272</v>
      </c>
      <c r="O15" s="290">
        <f t="shared" si="3"/>
        <v>863.99999999999989</v>
      </c>
      <c r="P15" s="339">
        <v>24000</v>
      </c>
      <c r="Q15" s="46">
        <v>88</v>
      </c>
    </row>
    <row r="16" spans="1:17" s="319" customFormat="1" ht="20.25" customHeight="1" thickBot="1" x14ac:dyDescent="0.3">
      <c r="A16" s="940"/>
      <c r="B16" s="941"/>
      <c r="C16" s="941"/>
      <c r="D16" s="941"/>
      <c r="E16" s="941"/>
      <c r="F16" s="941"/>
      <c r="G16" s="941"/>
      <c r="H16" s="941"/>
      <c r="I16" s="941"/>
      <c r="J16" s="941"/>
      <c r="K16" s="941"/>
      <c r="L16" s="941"/>
      <c r="M16" s="941"/>
      <c r="N16" s="941"/>
      <c r="O16" s="941"/>
      <c r="P16" s="941"/>
      <c r="Q16" s="46"/>
    </row>
    <row r="17" spans="1:17" ht="16.149999999999999" customHeight="1" x14ac:dyDescent="0.25">
      <c r="A17" s="321" t="s">
        <v>30</v>
      </c>
      <c r="B17" s="336">
        <v>17</v>
      </c>
      <c r="C17" s="337">
        <v>121</v>
      </c>
      <c r="D17" s="337">
        <v>2000</v>
      </c>
      <c r="E17" s="338" t="s">
        <v>27</v>
      </c>
      <c r="F17" s="322">
        <v>2.4066999999999998</v>
      </c>
      <c r="G17" s="323">
        <v>117</v>
      </c>
      <c r="H17" s="324">
        <v>5</v>
      </c>
      <c r="I17" s="325">
        <f t="shared" si="0"/>
        <v>2.0569999999999998E-2</v>
      </c>
      <c r="J17" s="326">
        <f t="shared" ref="J17:J42" si="6">D17*Q17/1000000*H17</f>
        <v>1.1300000000000001</v>
      </c>
      <c r="K17" s="327">
        <f t="shared" si="4"/>
        <v>546.1061946902654</v>
      </c>
      <c r="L17" s="344">
        <f t="shared" si="5"/>
        <v>617.09999999999991</v>
      </c>
      <c r="M17" s="342">
        <v>30000</v>
      </c>
      <c r="N17" s="327">
        <f t="shared" si="2"/>
        <v>618.92035398230075</v>
      </c>
      <c r="O17" s="328">
        <f t="shared" si="3"/>
        <v>699.37999999999988</v>
      </c>
      <c r="P17" s="143">
        <v>34000</v>
      </c>
      <c r="Q17" s="46">
        <v>113</v>
      </c>
    </row>
    <row r="18" spans="1:17" s="661" customFormat="1" ht="16.149999999999999" customHeight="1" x14ac:dyDescent="0.25">
      <c r="A18" s="343" t="s">
        <v>30</v>
      </c>
      <c r="B18" s="48">
        <v>17</v>
      </c>
      <c r="C18" s="49">
        <v>121</v>
      </c>
      <c r="D18" s="49">
        <v>2500</v>
      </c>
      <c r="E18" s="52" t="s">
        <v>27</v>
      </c>
      <c r="F18" s="36">
        <v>3.61</v>
      </c>
      <c r="G18" s="37">
        <v>117</v>
      </c>
      <c r="H18" s="38">
        <v>5</v>
      </c>
      <c r="I18" s="39">
        <f t="shared" ref="I18:I19" si="7">B18*C18*D18/1000000000*H18</f>
        <v>2.5712500000000003E-2</v>
      </c>
      <c r="J18" s="40">
        <f t="shared" si="6"/>
        <v>1.4124999999999999</v>
      </c>
      <c r="K18" s="132">
        <f t="shared" ref="K18:K19" si="8">L18/J18</f>
        <v>626.20176991150458</v>
      </c>
      <c r="L18" s="341">
        <f t="shared" ref="L18:L19" si="9">M18*I18</f>
        <v>884.5100000000001</v>
      </c>
      <c r="M18" s="342">
        <v>34400</v>
      </c>
      <c r="N18" s="132">
        <f t="shared" ref="N18:N19" si="10">O18/J18</f>
        <v>709.93805309734535</v>
      </c>
      <c r="O18" s="44">
        <f t="shared" ref="O18:O19" si="11">I18*P18</f>
        <v>1002.7875000000001</v>
      </c>
      <c r="P18" s="143">
        <v>39000</v>
      </c>
      <c r="Q18" s="46">
        <v>113</v>
      </c>
    </row>
    <row r="19" spans="1:17" s="661" customFormat="1" ht="16.149999999999999" customHeight="1" x14ac:dyDescent="0.25">
      <c r="A19" s="343" t="s">
        <v>30</v>
      </c>
      <c r="B19" s="48">
        <v>17</v>
      </c>
      <c r="C19" s="49">
        <v>121</v>
      </c>
      <c r="D19" s="49">
        <v>2700</v>
      </c>
      <c r="E19" s="52" t="s">
        <v>27</v>
      </c>
      <c r="F19" s="36">
        <v>3.61</v>
      </c>
      <c r="G19" s="37">
        <v>117</v>
      </c>
      <c r="H19" s="38">
        <v>5</v>
      </c>
      <c r="I19" s="39">
        <f t="shared" si="7"/>
        <v>2.7769499999999999E-2</v>
      </c>
      <c r="J19" s="40">
        <f t="shared" si="6"/>
        <v>1.5254999999999999</v>
      </c>
      <c r="K19" s="132">
        <f t="shared" si="8"/>
        <v>626.20176991150447</v>
      </c>
      <c r="L19" s="341">
        <f t="shared" si="9"/>
        <v>955.27080000000001</v>
      </c>
      <c r="M19" s="342">
        <v>34400</v>
      </c>
      <c r="N19" s="132">
        <f t="shared" si="10"/>
        <v>709.93805309734512</v>
      </c>
      <c r="O19" s="44">
        <f t="shared" si="11"/>
        <v>1083.0104999999999</v>
      </c>
      <c r="P19" s="143">
        <v>39000</v>
      </c>
      <c r="Q19" s="46">
        <v>113</v>
      </c>
    </row>
    <row r="20" spans="1:17" ht="16.149999999999999" customHeight="1" x14ac:dyDescent="0.25">
      <c r="A20" s="343" t="s">
        <v>30</v>
      </c>
      <c r="B20" s="48">
        <v>17</v>
      </c>
      <c r="C20" s="49">
        <v>121</v>
      </c>
      <c r="D20" s="49">
        <v>3000</v>
      </c>
      <c r="E20" s="52" t="s">
        <v>27</v>
      </c>
      <c r="F20" s="36">
        <v>3.61</v>
      </c>
      <c r="G20" s="37">
        <v>117</v>
      </c>
      <c r="H20" s="38">
        <v>5</v>
      </c>
      <c r="I20" s="39">
        <f t="shared" si="0"/>
        <v>3.0855E-2</v>
      </c>
      <c r="J20" s="40">
        <f t="shared" si="6"/>
        <v>1.6950000000000001</v>
      </c>
      <c r="K20" s="41">
        <f t="shared" si="4"/>
        <v>626.20176991150447</v>
      </c>
      <c r="L20" s="341">
        <f t="shared" si="5"/>
        <v>1061.412</v>
      </c>
      <c r="M20" s="342">
        <v>34400</v>
      </c>
      <c r="N20" s="41">
        <f t="shared" si="2"/>
        <v>709.93805309734512</v>
      </c>
      <c r="O20" s="44">
        <f t="shared" si="3"/>
        <v>1203.345</v>
      </c>
      <c r="P20" s="143">
        <v>39000</v>
      </c>
      <c r="Q20" s="46">
        <v>113</v>
      </c>
    </row>
    <row r="21" spans="1:17" ht="16.149999999999999" customHeight="1" x14ac:dyDescent="0.25">
      <c r="A21" s="343" t="s">
        <v>30</v>
      </c>
      <c r="B21" s="48">
        <v>17</v>
      </c>
      <c r="C21" s="49">
        <v>121</v>
      </c>
      <c r="D21" s="49">
        <v>4000</v>
      </c>
      <c r="E21" s="52" t="s">
        <v>27</v>
      </c>
      <c r="F21" s="36">
        <v>4.8129999999999997</v>
      </c>
      <c r="G21" s="37">
        <v>117</v>
      </c>
      <c r="H21" s="38">
        <v>5</v>
      </c>
      <c r="I21" s="39">
        <f t="shared" si="0"/>
        <v>4.1139999999999996E-2</v>
      </c>
      <c r="J21" s="40">
        <f t="shared" si="6"/>
        <v>2.2600000000000002</v>
      </c>
      <c r="K21" s="41">
        <f t="shared" si="4"/>
        <v>626.20176991150436</v>
      </c>
      <c r="L21" s="341">
        <f t="shared" si="5"/>
        <v>1415.2159999999999</v>
      </c>
      <c r="M21" s="342">
        <v>34400</v>
      </c>
      <c r="N21" s="41">
        <f t="shared" si="2"/>
        <v>709.938053097345</v>
      </c>
      <c r="O21" s="44">
        <f t="shared" si="3"/>
        <v>1604.4599999999998</v>
      </c>
      <c r="P21" s="143">
        <v>39000</v>
      </c>
      <c r="Q21" s="46">
        <v>113</v>
      </c>
    </row>
    <row r="22" spans="1:17" s="319" customFormat="1" ht="16.149999999999999" customHeight="1" x14ac:dyDescent="0.25">
      <c r="A22" s="343" t="s">
        <v>30</v>
      </c>
      <c r="B22" s="48">
        <v>17</v>
      </c>
      <c r="C22" s="49">
        <v>121</v>
      </c>
      <c r="D22" s="348">
        <v>5000</v>
      </c>
      <c r="E22" s="52" t="s">
        <v>27</v>
      </c>
      <c r="F22" s="36">
        <v>4.8129999999999997</v>
      </c>
      <c r="G22" s="37">
        <v>117</v>
      </c>
      <c r="H22" s="38">
        <v>5</v>
      </c>
      <c r="I22" s="39">
        <f t="shared" si="0"/>
        <v>5.1425000000000005E-2</v>
      </c>
      <c r="J22" s="40">
        <f t="shared" si="6"/>
        <v>2.8249999999999997</v>
      </c>
      <c r="K22" s="132">
        <f t="shared" si="4"/>
        <v>606.17787610619473</v>
      </c>
      <c r="L22" s="341">
        <f t="shared" si="5"/>
        <v>1712.4525000000001</v>
      </c>
      <c r="M22" s="342">
        <v>33300</v>
      </c>
      <c r="N22" s="132">
        <f t="shared" si="2"/>
        <v>688.09380530973465</v>
      </c>
      <c r="O22" s="44">
        <f t="shared" si="3"/>
        <v>1943.8650000000002</v>
      </c>
      <c r="P22" s="143">
        <v>37800</v>
      </c>
      <c r="Q22" s="46">
        <v>113</v>
      </c>
    </row>
    <row r="23" spans="1:17" ht="16.149999999999999" customHeight="1" thickBot="1" x14ac:dyDescent="0.3">
      <c r="A23" s="352" t="s">
        <v>30</v>
      </c>
      <c r="B23" s="278">
        <v>17</v>
      </c>
      <c r="C23" s="279">
        <v>121</v>
      </c>
      <c r="D23" s="279">
        <v>6000</v>
      </c>
      <c r="E23" s="335" t="s">
        <v>27</v>
      </c>
      <c r="F23" s="282">
        <v>7.22</v>
      </c>
      <c r="G23" s="283">
        <v>117</v>
      </c>
      <c r="H23" s="284">
        <v>5</v>
      </c>
      <c r="I23" s="285">
        <f t="shared" si="0"/>
        <v>6.1710000000000001E-2</v>
      </c>
      <c r="J23" s="286">
        <f t="shared" si="6"/>
        <v>3.39</v>
      </c>
      <c r="K23" s="289">
        <f t="shared" si="4"/>
        <v>646.2256637168141</v>
      </c>
      <c r="L23" s="346">
        <f t="shared" si="5"/>
        <v>2190.7049999999999</v>
      </c>
      <c r="M23" s="347">
        <v>35500</v>
      </c>
      <c r="N23" s="289">
        <f t="shared" si="2"/>
        <v>688.09380530973442</v>
      </c>
      <c r="O23" s="290">
        <f t="shared" si="3"/>
        <v>2332.6379999999999</v>
      </c>
      <c r="P23" s="143">
        <v>37800</v>
      </c>
      <c r="Q23" s="46">
        <v>113</v>
      </c>
    </row>
    <row r="24" spans="1:17" ht="16.149999999999999" customHeight="1" x14ac:dyDescent="0.25">
      <c r="A24" s="321" t="s">
        <v>30</v>
      </c>
      <c r="B24" s="336">
        <v>17</v>
      </c>
      <c r="C24" s="337">
        <v>121</v>
      </c>
      <c r="D24" s="337">
        <v>2000</v>
      </c>
      <c r="E24" s="338" t="s">
        <v>28</v>
      </c>
      <c r="F24" s="322">
        <v>2.4066999999999998</v>
      </c>
      <c r="G24" s="323">
        <v>117</v>
      </c>
      <c r="H24" s="324">
        <v>5</v>
      </c>
      <c r="I24" s="325">
        <f t="shared" ref="I24:I30" si="12">B24*C24*D24/1000000000*H24</f>
        <v>2.0569999999999998E-2</v>
      </c>
      <c r="J24" s="326">
        <f t="shared" si="6"/>
        <v>1.1300000000000001</v>
      </c>
      <c r="K24" s="327">
        <f t="shared" ref="K24:K30" si="13">L24/J24</f>
        <v>314.92123893805308</v>
      </c>
      <c r="L24" s="344">
        <f t="shared" ref="L24:L30" si="14">M24*I24</f>
        <v>355.86099999999999</v>
      </c>
      <c r="M24" s="342">
        <v>17300</v>
      </c>
      <c r="N24" s="327">
        <f t="shared" ref="N24:N30" si="15">O24/J24</f>
        <v>358.6097345132743</v>
      </c>
      <c r="O24" s="328">
        <f t="shared" ref="O24:O30" si="16">I24*P24</f>
        <v>405.22899999999998</v>
      </c>
      <c r="P24" s="143">
        <v>19700</v>
      </c>
      <c r="Q24" s="46">
        <v>113</v>
      </c>
    </row>
    <row r="25" spans="1:17" ht="16.149999999999999" customHeight="1" x14ac:dyDescent="0.25">
      <c r="A25" s="343" t="s">
        <v>30</v>
      </c>
      <c r="B25" s="48">
        <v>17</v>
      </c>
      <c r="C25" s="49">
        <v>121</v>
      </c>
      <c r="D25" s="49">
        <v>2500</v>
      </c>
      <c r="E25" s="338" t="s">
        <v>28</v>
      </c>
      <c r="F25" s="36">
        <v>3.61</v>
      </c>
      <c r="G25" s="37">
        <v>117</v>
      </c>
      <c r="H25" s="38">
        <v>5</v>
      </c>
      <c r="I25" s="39">
        <f t="shared" si="12"/>
        <v>2.5712500000000003E-2</v>
      </c>
      <c r="J25" s="40">
        <f t="shared" si="6"/>
        <v>1.4124999999999999</v>
      </c>
      <c r="K25" s="132">
        <f t="shared" si="13"/>
        <v>354.96902654867267</v>
      </c>
      <c r="L25" s="341">
        <f t="shared" si="14"/>
        <v>501.39375000000007</v>
      </c>
      <c r="M25" s="342">
        <v>19500</v>
      </c>
      <c r="N25" s="132">
        <f t="shared" si="15"/>
        <v>404.1185840707966</v>
      </c>
      <c r="O25" s="44">
        <f t="shared" si="16"/>
        <v>570.81750000000011</v>
      </c>
      <c r="P25" s="143">
        <v>22200</v>
      </c>
      <c r="Q25" s="46">
        <v>113</v>
      </c>
    </row>
    <row r="26" spans="1:17" ht="16.149999999999999" customHeight="1" x14ac:dyDescent="0.25">
      <c r="A26" s="343" t="s">
        <v>30</v>
      </c>
      <c r="B26" s="48">
        <v>17</v>
      </c>
      <c r="C26" s="49">
        <v>121</v>
      </c>
      <c r="D26" s="49">
        <v>2700</v>
      </c>
      <c r="E26" s="338" t="s">
        <v>28</v>
      </c>
      <c r="F26" s="36">
        <v>3.61</v>
      </c>
      <c r="G26" s="37">
        <v>117</v>
      </c>
      <c r="H26" s="38">
        <v>5</v>
      </c>
      <c r="I26" s="39">
        <f t="shared" si="12"/>
        <v>2.7769499999999999E-2</v>
      </c>
      <c r="J26" s="40">
        <f t="shared" si="6"/>
        <v>1.5254999999999999</v>
      </c>
      <c r="K26" s="132">
        <f t="shared" si="13"/>
        <v>354.96902654867256</v>
      </c>
      <c r="L26" s="341">
        <f t="shared" si="14"/>
        <v>541.50524999999993</v>
      </c>
      <c r="M26" s="342">
        <v>19500</v>
      </c>
      <c r="N26" s="132">
        <f t="shared" si="15"/>
        <v>404.11858407079649</v>
      </c>
      <c r="O26" s="44">
        <f t="shared" si="16"/>
        <v>616.48289999999997</v>
      </c>
      <c r="P26" s="143">
        <v>22200</v>
      </c>
      <c r="Q26" s="46">
        <v>113</v>
      </c>
    </row>
    <row r="27" spans="1:17" ht="16.149999999999999" customHeight="1" x14ac:dyDescent="0.25">
      <c r="A27" s="343" t="s">
        <v>30</v>
      </c>
      <c r="B27" s="48">
        <v>17</v>
      </c>
      <c r="C27" s="49">
        <v>121</v>
      </c>
      <c r="D27" s="49">
        <v>3000</v>
      </c>
      <c r="E27" s="338" t="s">
        <v>28</v>
      </c>
      <c r="F27" s="36">
        <v>3.61</v>
      </c>
      <c r="G27" s="37">
        <v>117</v>
      </c>
      <c r="H27" s="38">
        <v>5</v>
      </c>
      <c r="I27" s="39">
        <f t="shared" si="12"/>
        <v>3.0855E-2</v>
      </c>
      <c r="J27" s="40">
        <f t="shared" si="6"/>
        <v>1.6950000000000001</v>
      </c>
      <c r="K27" s="132">
        <f t="shared" si="13"/>
        <v>354.96902654867256</v>
      </c>
      <c r="L27" s="341">
        <f t="shared" si="14"/>
        <v>601.67250000000001</v>
      </c>
      <c r="M27" s="342">
        <v>19500</v>
      </c>
      <c r="N27" s="132">
        <f t="shared" si="15"/>
        <v>404.11858407079643</v>
      </c>
      <c r="O27" s="44">
        <f t="shared" si="16"/>
        <v>684.98099999999999</v>
      </c>
      <c r="P27" s="143">
        <v>22200</v>
      </c>
      <c r="Q27" s="46">
        <v>113</v>
      </c>
    </row>
    <row r="28" spans="1:17" ht="16.149999999999999" customHeight="1" x14ac:dyDescent="0.25">
      <c r="A28" s="343" t="s">
        <v>30</v>
      </c>
      <c r="B28" s="48">
        <v>17</v>
      </c>
      <c r="C28" s="49">
        <v>121</v>
      </c>
      <c r="D28" s="49">
        <v>4000</v>
      </c>
      <c r="E28" s="338" t="s">
        <v>28</v>
      </c>
      <c r="F28" s="36">
        <v>4.8129999999999997</v>
      </c>
      <c r="G28" s="37">
        <v>117</v>
      </c>
      <c r="H28" s="38">
        <v>5</v>
      </c>
      <c r="I28" s="39">
        <f t="shared" si="12"/>
        <v>4.1139999999999996E-2</v>
      </c>
      <c r="J28" s="40">
        <f t="shared" si="6"/>
        <v>2.2600000000000002</v>
      </c>
      <c r="K28" s="132">
        <f t="shared" si="13"/>
        <v>354.9690265486725</v>
      </c>
      <c r="L28" s="341">
        <f t="shared" si="14"/>
        <v>802.2299999999999</v>
      </c>
      <c r="M28" s="342">
        <v>19500</v>
      </c>
      <c r="N28" s="132">
        <f t="shared" si="15"/>
        <v>404.11858407079637</v>
      </c>
      <c r="O28" s="44">
        <f t="shared" si="16"/>
        <v>913.30799999999988</v>
      </c>
      <c r="P28" s="143">
        <v>22200</v>
      </c>
      <c r="Q28" s="46">
        <v>113</v>
      </c>
    </row>
    <row r="29" spans="1:17" ht="16.149999999999999" customHeight="1" x14ac:dyDescent="0.25">
      <c r="A29" s="343" t="s">
        <v>30</v>
      </c>
      <c r="B29" s="48">
        <v>17</v>
      </c>
      <c r="C29" s="49">
        <v>121</v>
      </c>
      <c r="D29" s="348">
        <v>5000</v>
      </c>
      <c r="E29" s="338" t="s">
        <v>28</v>
      </c>
      <c r="F29" s="36">
        <v>4.8129999999999997</v>
      </c>
      <c r="G29" s="37">
        <v>117</v>
      </c>
      <c r="H29" s="38">
        <v>5</v>
      </c>
      <c r="I29" s="39">
        <f t="shared" si="12"/>
        <v>5.1425000000000005E-2</v>
      </c>
      <c r="J29" s="40">
        <f t="shared" si="6"/>
        <v>2.8249999999999997</v>
      </c>
      <c r="K29" s="132">
        <f t="shared" si="13"/>
        <v>354.96902654867267</v>
      </c>
      <c r="L29" s="341">
        <f t="shared" si="14"/>
        <v>1002.7875000000001</v>
      </c>
      <c r="M29" s="342">
        <v>19500</v>
      </c>
      <c r="N29" s="132">
        <f t="shared" si="15"/>
        <v>404.1185840707966</v>
      </c>
      <c r="O29" s="44">
        <f t="shared" si="16"/>
        <v>1141.6350000000002</v>
      </c>
      <c r="P29" s="143">
        <v>22200</v>
      </c>
      <c r="Q29" s="46">
        <v>113</v>
      </c>
    </row>
    <row r="30" spans="1:17" ht="16.149999999999999" customHeight="1" thickBot="1" x14ac:dyDescent="0.3">
      <c r="A30" s="352" t="s">
        <v>30</v>
      </c>
      <c r="B30" s="278">
        <v>17</v>
      </c>
      <c r="C30" s="279">
        <v>121</v>
      </c>
      <c r="D30" s="279">
        <v>6000</v>
      </c>
      <c r="E30" s="674" t="s">
        <v>28</v>
      </c>
      <c r="F30" s="282">
        <v>7.22</v>
      </c>
      <c r="G30" s="283">
        <v>117</v>
      </c>
      <c r="H30" s="284">
        <v>5</v>
      </c>
      <c r="I30" s="285">
        <f t="shared" si="12"/>
        <v>6.1710000000000001E-2</v>
      </c>
      <c r="J30" s="286">
        <f t="shared" si="6"/>
        <v>3.39</v>
      </c>
      <c r="K30" s="289">
        <f t="shared" si="13"/>
        <v>374.9929203539823</v>
      </c>
      <c r="L30" s="346">
        <f t="shared" si="14"/>
        <v>1271.2260000000001</v>
      </c>
      <c r="M30" s="347">
        <v>20600</v>
      </c>
      <c r="N30" s="289">
        <f t="shared" si="15"/>
        <v>425.96283185840713</v>
      </c>
      <c r="O30" s="290">
        <f t="shared" si="16"/>
        <v>1444.0140000000001</v>
      </c>
      <c r="P30" s="333">
        <v>23400</v>
      </c>
      <c r="Q30" s="46">
        <v>113</v>
      </c>
    </row>
    <row r="31" spans="1:17" ht="16.149999999999999" customHeight="1" x14ac:dyDescent="0.25">
      <c r="A31" s="321" t="s">
        <v>30</v>
      </c>
      <c r="B31" s="336">
        <v>17</v>
      </c>
      <c r="C31" s="337">
        <v>146</v>
      </c>
      <c r="D31" s="337">
        <v>2000</v>
      </c>
      <c r="E31" s="338" t="s">
        <v>27</v>
      </c>
      <c r="F31" s="322">
        <v>2.258</v>
      </c>
      <c r="G31" s="323">
        <v>91</v>
      </c>
      <c r="H31" s="324">
        <v>5</v>
      </c>
      <c r="I31" s="325">
        <f t="shared" si="0"/>
        <v>2.4819999999999998E-2</v>
      </c>
      <c r="J31" s="326">
        <f t="shared" si="6"/>
        <v>1.3800000000000001</v>
      </c>
      <c r="K31" s="327">
        <f t="shared" si="4"/>
        <v>539.56521739130426</v>
      </c>
      <c r="L31" s="344">
        <f t="shared" si="5"/>
        <v>744.59999999999991</v>
      </c>
      <c r="M31" s="345">
        <v>30000</v>
      </c>
      <c r="N31" s="327">
        <f t="shared" si="2"/>
        <v>611.50724637681151</v>
      </c>
      <c r="O31" s="328">
        <f t="shared" si="3"/>
        <v>843.88</v>
      </c>
      <c r="P31" s="329">
        <v>34000</v>
      </c>
      <c r="Q31" s="46">
        <v>138</v>
      </c>
    </row>
    <row r="32" spans="1:17" s="661" customFormat="1" ht="16.149999999999999" customHeight="1" x14ac:dyDescent="0.25">
      <c r="A32" s="343" t="s">
        <v>30</v>
      </c>
      <c r="B32" s="48">
        <v>17</v>
      </c>
      <c r="C32" s="49">
        <v>146</v>
      </c>
      <c r="D32" s="49">
        <v>2500</v>
      </c>
      <c r="E32" s="52" t="s">
        <v>27</v>
      </c>
      <c r="F32" s="36">
        <v>3.387</v>
      </c>
      <c r="G32" s="37">
        <v>91</v>
      </c>
      <c r="H32" s="38">
        <v>5</v>
      </c>
      <c r="I32" s="39">
        <f t="shared" ref="I32" si="17">B32*C32*D32/1000000000*H32</f>
        <v>3.1024999999999997E-2</v>
      </c>
      <c r="J32" s="40">
        <f t="shared" si="6"/>
        <v>1.7249999999999999</v>
      </c>
      <c r="K32" s="132">
        <f t="shared" ref="K32" si="18">L32/J32</f>
        <v>618.70144927536239</v>
      </c>
      <c r="L32" s="341">
        <f t="shared" ref="L32" si="19">M32*I32</f>
        <v>1067.26</v>
      </c>
      <c r="M32" s="342">
        <v>34400</v>
      </c>
      <c r="N32" s="132">
        <f t="shared" ref="N32" si="20">O32/J32</f>
        <v>701.43478260869563</v>
      </c>
      <c r="O32" s="44">
        <f t="shared" ref="O32" si="21">I32*P32</f>
        <v>1209.9749999999999</v>
      </c>
      <c r="P32" s="329">
        <v>39000</v>
      </c>
      <c r="Q32" s="46">
        <v>138</v>
      </c>
    </row>
    <row r="33" spans="1:17" ht="16.149999999999999" customHeight="1" x14ac:dyDescent="0.25">
      <c r="A33" s="343" t="s">
        <v>30</v>
      </c>
      <c r="B33" s="48">
        <v>17</v>
      </c>
      <c r="C33" s="49">
        <v>146</v>
      </c>
      <c r="D33" s="49">
        <v>3000</v>
      </c>
      <c r="E33" s="52" t="s">
        <v>27</v>
      </c>
      <c r="F33" s="36">
        <v>3.387</v>
      </c>
      <c r="G33" s="37">
        <v>91</v>
      </c>
      <c r="H33" s="38">
        <v>5</v>
      </c>
      <c r="I33" s="39">
        <f t="shared" si="0"/>
        <v>3.7229999999999999E-2</v>
      </c>
      <c r="J33" s="40">
        <f t="shared" si="6"/>
        <v>2.0699999999999998</v>
      </c>
      <c r="K33" s="41">
        <f t="shared" si="4"/>
        <v>618.70144927536239</v>
      </c>
      <c r="L33" s="341">
        <f t="shared" si="5"/>
        <v>1280.712</v>
      </c>
      <c r="M33" s="342">
        <v>34400</v>
      </c>
      <c r="N33" s="41">
        <f t="shared" si="2"/>
        <v>701.43478260869574</v>
      </c>
      <c r="O33" s="44">
        <f t="shared" si="3"/>
        <v>1451.97</v>
      </c>
      <c r="P33" s="329">
        <v>39000</v>
      </c>
      <c r="Q33" s="46">
        <v>138</v>
      </c>
    </row>
    <row r="34" spans="1:17" ht="16.149999999999999" customHeight="1" x14ac:dyDescent="0.25">
      <c r="A34" s="343" t="s">
        <v>30</v>
      </c>
      <c r="B34" s="48">
        <v>17</v>
      </c>
      <c r="C34" s="49">
        <v>146</v>
      </c>
      <c r="D34" s="49">
        <v>4000</v>
      </c>
      <c r="E34" s="52" t="s">
        <v>27</v>
      </c>
      <c r="F34" s="36">
        <v>6.7750000000000004</v>
      </c>
      <c r="G34" s="37">
        <v>91</v>
      </c>
      <c r="H34" s="38">
        <v>5</v>
      </c>
      <c r="I34" s="39">
        <f t="shared" si="0"/>
        <v>4.9639999999999997E-2</v>
      </c>
      <c r="J34" s="40">
        <f t="shared" si="6"/>
        <v>2.7600000000000002</v>
      </c>
      <c r="K34" s="41">
        <f t="shared" si="4"/>
        <v>618.70144927536228</v>
      </c>
      <c r="L34" s="341">
        <f t="shared" si="5"/>
        <v>1707.616</v>
      </c>
      <c r="M34" s="342">
        <v>34400</v>
      </c>
      <c r="N34" s="41">
        <f t="shared" si="2"/>
        <v>701.43478260869551</v>
      </c>
      <c r="O34" s="44">
        <f>I34*P34</f>
        <v>1935.9599999999998</v>
      </c>
      <c r="P34" s="329">
        <v>39000</v>
      </c>
      <c r="Q34" s="46">
        <v>138</v>
      </c>
    </row>
    <row r="35" spans="1:17" ht="16.149999999999999" customHeight="1" x14ac:dyDescent="0.25">
      <c r="A35" s="343" t="s">
        <v>30</v>
      </c>
      <c r="B35" s="48">
        <v>17</v>
      </c>
      <c r="C35" s="49">
        <v>146</v>
      </c>
      <c r="D35" s="49">
        <v>5000</v>
      </c>
      <c r="E35" s="52" t="s">
        <v>27</v>
      </c>
      <c r="F35" s="36">
        <v>6.7750000000000004</v>
      </c>
      <c r="G35" s="37">
        <v>91</v>
      </c>
      <c r="H35" s="38">
        <v>5</v>
      </c>
      <c r="I35" s="39">
        <f t="shared" si="0"/>
        <v>6.2049999999999994E-2</v>
      </c>
      <c r="J35" s="40">
        <f t="shared" si="6"/>
        <v>3.4499999999999997</v>
      </c>
      <c r="K35" s="41">
        <f t="shared" si="4"/>
        <v>598.9173913043478</v>
      </c>
      <c r="L35" s="341">
        <f t="shared" si="5"/>
        <v>2066.2649999999999</v>
      </c>
      <c r="M35" s="342">
        <v>33300</v>
      </c>
      <c r="N35" s="41">
        <f t="shared" si="2"/>
        <v>679.85217391304343</v>
      </c>
      <c r="O35" s="44">
        <f t="shared" si="3"/>
        <v>2345.4899999999998</v>
      </c>
      <c r="P35" s="329">
        <v>37800</v>
      </c>
      <c r="Q35" s="46">
        <v>138</v>
      </c>
    </row>
    <row r="36" spans="1:17" ht="16.149999999999999" customHeight="1" thickBot="1" x14ac:dyDescent="0.3">
      <c r="A36" s="352" t="s">
        <v>30</v>
      </c>
      <c r="B36" s="278">
        <v>17</v>
      </c>
      <c r="C36" s="279">
        <v>146</v>
      </c>
      <c r="D36" s="279">
        <v>6000</v>
      </c>
      <c r="E36" s="335" t="s">
        <v>27</v>
      </c>
      <c r="F36" s="282">
        <v>6.7750000000000004</v>
      </c>
      <c r="G36" s="283">
        <v>91</v>
      </c>
      <c r="H36" s="284">
        <v>5</v>
      </c>
      <c r="I36" s="285">
        <f t="shared" si="0"/>
        <v>7.4459999999999998E-2</v>
      </c>
      <c r="J36" s="286">
        <f t="shared" si="6"/>
        <v>4.1399999999999997</v>
      </c>
      <c r="K36" s="289">
        <f t="shared" si="4"/>
        <v>665.46376811594212</v>
      </c>
      <c r="L36" s="346">
        <f t="shared" si="5"/>
        <v>2755.02</v>
      </c>
      <c r="M36" s="347">
        <v>37000</v>
      </c>
      <c r="N36" s="289">
        <f t="shared" si="2"/>
        <v>758.98840579710145</v>
      </c>
      <c r="O36" s="290">
        <f>I36*P36</f>
        <v>3142.212</v>
      </c>
      <c r="P36" s="349">
        <v>42200</v>
      </c>
      <c r="Q36" s="46">
        <v>138</v>
      </c>
    </row>
    <row r="37" spans="1:17" ht="16.149999999999999" customHeight="1" x14ac:dyDescent="0.25">
      <c r="A37" s="321" t="s">
        <v>30</v>
      </c>
      <c r="B37" s="336">
        <v>17</v>
      </c>
      <c r="C37" s="337">
        <v>146</v>
      </c>
      <c r="D37" s="337">
        <v>2000</v>
      </c>
      <c r="E37" s="338" t="s">
        <v>28</v>
      </c>
      <c r="F37" s="322">
        <v>2.258</v>
      </c>
      <c r="G37" s="323">
        <v>91</v>
      </c>
      <c r="H37" s="324">
        <v>5</v>
      </c>
      <c r="I37" s="325">
        <f t="shared" ref="I37:I42" si="22">B37*C37*D37/1000000000*H37</f>
        <v>2.4819999999999998E-2</v>
      </c>
      <c r="J37" s="326">
        <f t="shared" si="6"/>
        <v>1.3800000000000001</v>
      </c>
      <c r="K37" s="327">
        <f t="shared" ref="K37:K42" si="23">L37/J37</f>
        <v>311.1492753623188</v>
      </c>
      <c r="L37" s="344">
        <f t="shared" ref="L37:L42" si="24">M37*I37</f>
        <v>429.38599999999997</v>
      </c>
      <c r="M37" s="345">
        <v>17300</v>
      </c>
      <c r="N37" s="327">
        <f t="shared" ref="N37:N42" si="25">O37/J37</f>
        <v>354.31449275362314</v>
      </c>
      <c r="O37" s="328">
        <f t="shared" ref="O37:O39" si="26">I37*P37</f>
        <v>488.95399999999995</v>
      </c>
      <c r="P37" s="329">
        <v>19700</v>
      </c>
      <c r="Q37" s="46">
        <v>138</v>
      </c>
    </row>
    <row r="38" spans="1:17" ht="16.149999999999999" customHeight="1" x14ac:dyDescent="0.25">
      <c r="A38" s="343" t="s">
        <v>30</v>
      </c>
      <c r="B38" s="48">
        <v>17</v>
      </c>
      <c r="C38" s="49">
        <v>146</v>
      </c>
      <c r="D38" s="49">
        <v>2500</v>
      </c>
      <c r="E38" s="338" t="s">
        <v>28</v>
      </c>
      <c r="F38" s="36">
        <v>3.387</v>
      </c>
      <c r="G38" s="37">
        <v>91</v>
      </c>
      <c r="H38" s="38">
        <v>5</v>
      </c>
      <c r="I38" s="39">
        <f t="shared" si="22"/>
        <v>3.1024999999999997E-2</v>
      </c>
      <c r="J38" s="40">
        <f t="shared" si="6"/>
        <v>1.7249999999999999</v>
      </c>
      <c r="K38" s="132">
        <f t="shared" si="23"/>
        <v>350.71739130434781</v>
      </c>
      <c r="L38" s="341">
        <f t="shared" si="24"/>
        <v>604.98749999999995</v>
      </c>
      <c r="M38" s="342">
        <v>19500</v>
      </c>
      <c r="N38" s="132">
        <f t="shared" si="25"/>
        <v>399.2782608695652</v>
      </c>
      <c r="O38" s="44">
        <f t="shared" si="26"/>
        <v>688.75499999999988</v>
      </c>
      <c r="P38" s="143">
        <v>22200</v>
      </c>
      <c r="Q38" s="46">
        <v>138</v>
      </c>
    </row>
    <row r="39" spans="1:17" ht="16.149999999999999" customHeight="1" x14ac:dyDescent="0.25">
      <c r="A39" s="343" t="s">
        <v>30</v>
      </c>
      <c r="B39" s="48">
        <v>17</v>
      </c>
      <c r="C39" s="49">
        <v>146</v>
      </c>
      <c r="D39" s="49">
        <v>3000</v>
      </c>
      <c r="E39" s="338" t="s">
        <v>28</v>
      </c>
      <c r="F39" s="36">
        <v>3.387</v>
      </c>
      <c r="G39" s="37">
        <v>91</v>
      </c>
      <c r="H39" s="38">
        <v>5</v>
      </c>
      <c r="I39" s="39">
        <f t="shared" si="22"/>
        <v>3.7229999999999999E-2</v>
      </c>
      <c r="J39" s="40">
        <f t="shared" si="6"/>
        <v>2.0699999999999998</v>
      </c>
      <c r="K39" s="132">
        <f t="shared" si="23"/>
        <v>350.71739130434787</v>
      </c>
      <c r="L39" s="341">
        <f t="shared" si="24"/>
        <v>725.98500000000001</v>
      </c>
      <c r="M39" s="342">
        <v>19500</v>
      </c>
      <c r="N39" s="132">
        <f t="shared" si="25"/>
        <v>399.27826086956526</v>
      </c>
      <c r="O39" s="44">
        <f t="shared" si="26"/>
        <v>826.50599999999997</v>
      </c>
      <c r="P39" s="143">
        <v>22200</v>
      </c>
      <c r="Q39" s="46">
        <v>138</v>
      </c>
    </row>
    <row r="40" spans="1:17" ht="15.75" customHeight="1" x14ac:dyDescent="0.25">
      <c r="A40" s="343" t="s">
        <v>30</v>
      </c>
      <c r="B40" s="48">
        <v>17</v>
      </c>
      <c r="C40" s="49">
        <v>146</v>
      </c>
      <c r="D40" s="49">
        <v>4000</v>
      </c>
      <c r="E40" s="338" t="s">
        <v>28</v>
      </c>
      <c r="F40" s="36">
        <v>6.7750000000000004</v>
      </c>
      <c r="G40" s="37">
        <v>91</v>
      </c>
      <c r="H40" s="38">
        <v>5</v>
      </c>
      <c r="I40" s="39">
        <f t="shared" si="22"/>
        <v>4.9639999999999997E-2</v>
      </c>
      <c r="J40" s="40">
        <f t="shared" si="6"/>
        <v>2.7600000000000002</v>
      </c>
      <c r="K40" s="132">
        <f t="shared" si="23"/>
        <v>350.71739130434776</v>
      </c>
      <c r="L40" s="341">
        <f t="shared" si="24"/>
        <v>967.9799999999999</v>
      </c>
      <c r="M40" s="342">
        <v>19500</v>
      </c>
      <c r="N40" s="132">
        <f t="shared" si="25"/>
        <v>399.2782608695652</v>
      </c>
      <c r="O40" s="44">
        <f>I40*P40</f>
        <v>1102.008</v>
      </c>
      <c r="P40" s="143">
        <v>22200</v>
      </c>
      <c r="Q40" s="46">
        <v>138</v>
      </c>
    </row>
    <row r="41" spans="1:17" ht="15.75" customHeight="1" x14ac:dyDescent="0.25">
      <c r="A41" s="343" t="s">
        <v>30</v>
      </c>
      <c r="B41" s="48">
        <v>17</v>
      </c>
      <c r="C41" s="49">
        <v>146</v>
      </c>
      <c r="D41" s="49">
        <v>5000</v>
      </c>
      <c r="E41" s="338" t="s">
        <v>28</v>
      </c>
      <c r="F41" s="36">
        <v>6.7750000000000004</v>
      </c>
      <c r="G41" s="37">
        <v>91</v>
      </c>
      <c r="H41" s="38">
        <v>5</v>
      </c>
      <c r="I41" s="39">
        <f t="shared" si="22"/>
        <v>6.2049999999999994E-2</v>
      </c>
      <c r="J41" s="40">
        <f t="shared" si="6"/>
        <v>3.4499999999999997</v>
      </c>
      <c r="K41" s="132">
        <f t="shared" si="23"/>
        <v>350.71739130434781</v>
      </c>
      <c r="L41" s="341">
        <f t="shared" si="24"/>
        <v>1209.9749999999999</v>
      </c>
      <c r="M41" s="342">
        <v>19500</v>
      </c>
      <c r="N41" s="132">
        <f t="shared" si="25"/>
        <v>399.2782608695652</v>
      </c>
      <c r="O41" s="44">
        <f t="shared" ref="O41" si="27">I41*P41</f>
        <v>1377.5099999999998</v>
      </c>
      <c r="P41" s="143">
        <v>22200</v>
      </c>
      <c r="Q41" s="46">
        <v>138</v>
      </c>
    </row>
    <row r="42" spans="1:17" ht="15.75" customHeight="1" thickBot="1" x14ac:dyDescent="0.3">
      <c r="A42" s="352" t="s">
        <v>30</v>
      </c>
      <c r="B42" s="278">
        <v>17</v>
      </c>
      <c r="C42" s="279">
        <v>146</v>
      </c>
      <c r="D42" s="279">
        <v>6000</v>
      </c>
      <c r="E42" s="674" t="s">
        <v>28</v>
      </c>
      <c r="F42" s="282">
        <v>6.7750000000000004</v>
      </c>
      <c r="G42" s="283">
        <v>91</v>
      </c>
      <c r="H42" s="284">
        <v>5</v>
      </c>
      <c r="I42" s="285">
        <f t="shared" si="22"/>
        <v>7.4459999999999998E-2</v>
      </c>
      <c r="J42" s="286">
        <f t="shared" si="6"/>
        <v>4.1399999999999997</v>
      </c>
      <c r="K42" s="289">
        <f t="shared" si="23"/>
        <v>370.50144927536235</v>
      </c>
      <c r="L42" s="740">
        <f t="shared" si="24"/>
        <v>1533.876</v>
      </c>
      <c r="M42" s="347">
        <v>20600</v>
      </c>
      <c r="N42" s="289">
        <f t="shared" si="25"/>
        <v>420.86086956521746</v>
      </c>
      <c r="O42" s="290">
        <f>I42*P42</f>
        <v>1742.364</v>
      </c>
      <c r="P42" s="333">
        <v>23400</v>
      </c>
      <c r="Q42" s="46">
        <v>138</v>
      </c>
    </row>
    <row r="43" spans="1:17" ht="13.9" customHeight="1" thickBot="1" x14ac:dyDescent="0.3">
      <c r="A43" s="939"/>
      <c r="B43" s="924"/>
      <c r="C43" s="924"/>
      <c r="D43" s="924"/>
      <c r="E43" s="924"/>
      <c r="F43" s="924"/>
      <c r="G43" s="924"/>
      <c r="H43" s="924"/>
      <c r="I43" s="924"/>
      <c r="J43" s="924"/>
      <c r="K43" s="924"/>
      <c r="L43" s="924"/>
      <c r="M43" s="924"/>
      <c r="N43" s="924"/>
      <c r="O43" s="924"/>
      <c r="P43" s="924"/>
      <c r="Q43" s="1"/>
    </row>
    <row r="44" spans="1:17" ht="31.15" customHeight="1" x14ac:dyDescent="0.25">
      <c r="A44" s="921" t="s">
        <v>1</v>
      </c>
      <c r="B44" s="57" t="s">
        <v>2</v>
      </c>
      <c r="C44" s="58" t="s">
        <v>3</v>
      </c>
      <c r="D44" s="58" t="s">
        <v>4</v>
      </c>
      <c r="E44" s="955" t="s">
        <v>5</v>
      </c>
      <c r="F44" s="918" t="s">
        <v>31</v>
      </c>
      <c r="G44" s="920"/>
      <c r="H44" s="918" t="s">
        <v>32</v>
      </c>
      <c r="I44" s="919"/>
      <c r="J44" s="920"/>
      <c r="K44" s="350" t="s">
        <v>20</v>
      </c>
      <c r="L44" s="916" t="s">
        <v>33</v>
      </c>
      <c r="M44" s="917"/>
      <c r="N44" s="353" t="s">
        <v>20</v>
      </c>
      <c r="O44" s="915" t="s">
        <v>34</v>
      </c>
      <c r="P44" s="915"/>
      <c r="Q44" s="190" t="s">
        <v>21</v>
      </c>
    </row>
    <row r="45" spans="1:17" ht="15.75" customHeight="1" thickBot="1" x14ac:dyDescent="0.3">
      <c r="A45" s="922"/>
      <c r="B45" s="59" t="s">
        <v>8</v>
      </c>
      <c r="C45" s="60" t="s">
        <v>8</v>
      </c>
      <c r="D45" s="60" t="s">
        <v>8</v>
      </c>
      <c r="E45" s="956"/>
      <c r="F45" s="61" t="s">
        <v>22</v>
      </c>
      <c r="G45" s="62" t="s">
        <v>23</v>
      </c>
      <c r="H45" s="63" t="s">
        <v>9</v>
      </c>
      <c r="I45" s="64" t="s">
        <v>10</v>
      </c>
      <c r="J45" s="65" t="s">
        <v>24</v>
      </c>
      <c r="K45" s="66"/>
      <c r="L45" s="67" t="s">
        <v>25</v>
      </c>
      <c r="M45" s="68" t="s">
        <v>13</v>
      </c>
      <c r="N45" s="69"/>
      <c r="O45" s="354" t="s">
        <v>25</v>
      </c>
      <c r="P45" s="355" t="s">
        <v>13</v>
      </c>
      <c r="Q45" s="189"/>
    </row>
    <row r="46" spans="1:17" ht="15.75" customHeight="1" x14ac:dyDescent="0.25">
      <c r="A46" s="70" t="s">
        <v>35</v>
      </c>
      <c r="B46" s="71">
        <v>12.5</v>
      </c>
      <c r="C46" s="72">
        <v>110</v>
      </c>
      <c r="D46" s="72">
        <v>2000</v>
      </c>
      <c r="E46" s="73" t="s">
        <v>27</v>
      </c>
      <c r="F46" s="74">
        <v>1.98</v>
      </c>
      <c r="G46" s="75">
        <v>72</v>
      </c>
      <c r="H46" s="76">
        <v>10</v>
      </c>
      <c r="I46" s="77">
        <f t="shared" ref="I46:I86" si="28">B46*C46*D46/1000000000*H46</f>
        <v>2.7499999999999997E-2</v>
      </c>
      <c r="J46" s="78">
        <f t="shared" ref="J46:J61" si="29">D46*Q46/1000000*H46</f>
        <v>2.04</v>
      </c>
      <c r="K46" s="79">
        <f t="shared" ref="K46:K86" si="30">L46/J46</f>
        <v>470.46568627450972</v>
      </c>
      <c r="L46" s="80">
        <f t="shared" ref="L46:L86" si="31">M46*I46</f>
        <v>959.74999999999989</v>
      </c>
      <c r="M46" s="81">
        <v>34900</v>
      </c>
      <c r="N46" s="79">
        <f t="shared" ref="N46:N86" si="32">O46/J46</f>
        <v>533.82352941176464</v>
      </c>
      <c r="O46" s="82">
        <f t="shared" ref="O46:O86" si="33">I46*P46</f>
        <v>1088.9999999999998</v>
      </c>
      <c r="P46" s="144">
        <v>39600</v>
      </c>
      <c r="Q46" s="22">
        <v>102</v>
      </c>
    </row>
    <row r="47" spans="1:17" ht="15.75" customHeight="1" x14ac:dyDescent="0.25">
      <c r="A47" s="83" t="s">
        <v>35</v>
      </c>
      <c r="B47" s="48">
        <v>12.5</v>
      </c>
      <c r="C47" s="49">
        <v>110</v>
      </c>
      <c r="D47" s="49">
        <v>2500</v>
      </c>
      <c r="E47" s="52" t="s">
        <v>27</v>
      </c>
      <c r="F47" s="36">
        <v>2.4750000000000001</v>
      </c>
      <c r="G47" s="37">
        <v>72</v>
      </c>
      <c r="H47" s="38">
        <v>10</v>
      </c>
      <c r="I47" s="39">
        <f t="shared" si="28"/>
        <v>3.4375000000000003E-2</v>
      </c>
      <c r="J47" s="40">
        <f t="shared" si="29"/>
        <v>2.5499999999999998</v>
      </c>
      <c r="K47" s="132">
        <f t="shared" si="30"/>
        <v>470.46568627450984</v>
      </c>
      <c r="L47" s="42">
        <f t="shared" si="31"/>
        <v>1199.6875</v>
      </c>
      <c r="M47" s="81">
        <v>34900</v>
      </c>
      <c r="N47" s="79">
        <f t="shared" si="32"/>
        <v>533.82352941176475</v>
      </c>
      <c r="O47" s="44">
        <f t="shared" si="33"/>
        <v>1361.25</v>
      </c>
      <c r="P47" s="144">
        <v>39600</v>
      </c>
      <c r="Q47" s="22">
        <v>102</v>
      </c>
    </row>
    <row r="48" spans="1:17" ht="15.75" customHeight="1" x14ac:dyDescent="0.25">
      <c r="A48" s="83" t="s">
        <v>35</v>
      </c>
      <c r="B48" s="48">
        <v>12.5</v>
      </c>
      <c r="C48" s="49">
        <v>110</v>
      </c>
      <c r="D48" s="49">
        <v>2700</v>
      </c>
      <c r="E48" s="52" t="s">
        <v>27</v>
      </c>
      <c r="F48" s="36">
        <v>2.673</v>
      </c>
      <c r="G48" s="37">
        <v>72</v>
      </c>
      <c r="H48" s="38">
        <v>10</v>
      </c>
      <c r="I48" s="39">
        <f t="shared" si="28"/>
        <v>3.7124999999999998E-2</v>
      </c>
      <c r="J48" s="40">
        <f t="shared" si="29"/>
        <v>2.7539999999999996</v>
      </c>
      <c r="K48" s="132">
        <f t="shared" si="30"/>
        <v>470.46568627450984</v>
      </c>
      <c r="L48" s="42">
        <f t="shared" si="31"/>
        <v>1295.6624999999999</v>
      </c>
      <c r="M48" s="81">
        <v>34900</v>
      </c>
      <c r="N48" s="79">
        <f t="shared" si="32"/>
        <v>533.82352941176475</v>
      </c>
      <c r="O48" s="44">
        <f t="shared" si="33"/>
        <v>1470.1499999999999</v>
      </c>
      <c r="P48" s="144">
        <v>39600</v>
      </c>
      <c r="Q48" s="22">
        <v>102</v>
      </c>
    </row>
    <row r="49" spans="1:17" s="319" customFormat="1" ht="15.75" customHeight="1" thickBot="1" x14ac:dyDescent="0.3">
      <c r="A49" s="360" t="s">
        <v>35</v>
      </c>
      <c r="B49" s="278">
        <v>12.5</v>
      </c>
      <c r="C49" s="279">
        <v>110</v>
      </c>
      <c r="D49" s="279">
        <v>3000</v>
      </c>
      <c r="E49" s="335" t="s">
        <v>27</v>
      </c>
      <c r="F49" s="282">
        <v>2.97</v>
      </c>
      <c r="G49" s="283">
        <v>72</v>
      </c>
      <c r="H49" s="284">
        <v>10</v>
      </c>
      <c r="I49" s="285">
        <f t="shared" si="28"/>
        <v>4.1250000000000002E-2</v>
      </c>
      <c r="J49" s="286">
        <f t="shared" si="29"/>
        <v>3.06</v>
      </c>
      <c r="K49" s="289">
        <f t="shared" si="30"/>
        <v>470.46568627450978</v>
      </c>
      <c r="L49" s="469">
        <f t="shared" si="31"/>
        <v>1439.625</v>
      </c>
      <c r="M49" s="294">
        <v>34900</v>
      </c>
      <c r="N49" s="361">
        <f t="shared" si="32"/>
        <v>533.82352941176475</v>
      </c>
      <c r="O49" s="290">
        <f t="shared" si="33"/>
        <v>1633.5</v>
      </c>
      <c r="P49" s="362">
        <v>39600</v>
      </c>
      <c r="Q49" s="22">
        <v>102</v>
      </c>
    </row>
    <row r="50" spans="1:17" ht="15.75" customHeight="1" x14ac:dyDescent="0.25">
      <c r="A50" s="356" t="s">
        <v>35</v>
      </c>
      <c r="B50" s="357">
        <v>12.5</v>
      </c>
      <c r="C50" s="358">
        <v>110</v>
      </c>
      <c r="D50" s="358">
        <v>2000</v>
      </c>
      <c r="E50" s="359" t="s">
        <v>29</v>
      </c>
      <c r="F50" s="269">
        <v>1.98</v>
      </c>
      <c r="G50" s="270">
        <v>72</v>
      </c>
      <c r="H50" s="271">
        <v>10</v>
      </c>
      <c r="I50" s="272">
        <f t="shared" si="28"/>
        <v>2.7499999999999997E-2</v>
      </c>
      <c r="J50" s="273">
        <f t="shared" si="29"/>
        <v>2.04</v>
      </c>
      <c r="K50" s="136">
        <f t="shared" si="30"/>
        <v>285.78431372549011</v>
      </c>
      <c r="L50" s="334">
        <f t="shared" si="31"/>
        <v>582.99999999999989</v>
      </c>
      <c r="M50" s="81">
        <v>21200</v>
      </c>
      <c r="N50" s="136">
        <f t="shared" si="32"/>
        <v>323.5294117647058</v>
      </c>
      <c r="O50" s="275">
        <f t="shared" si="33"/>
        <v>659.99999999999989</v>
      </c>
      <c r="P50" s="144">
        <v>24000</v>
      </c>
      <c r="Q50" s="22">
        <v>102</v>
      </c>
    </row>
    <row r="51" spans="1:17" ht="15.75" customHeight="1" x14ac:dyDescent="0.25">
      <c r="A51" s="83" t="s">
        <v>35</v>
      </c>
      <c r="B51" s="48">
        <v>12.5</v>
      </c>
      <c r="C51" s="49">
        <v>110</v>
      </c>
      <c r="D51" s="49">
        <v>2500</v>
      </c>
      <c r="E51" s="52" t="s">
        <v>29</v>
      </c>
      <c r="F51" s="36">
        <v>2.4750000000000001</v>
      </c>
      <c r="G51" s="37">
        <v>72</v>
      </c>
      <c r="H51" s="38">
        <v>10</v>
      </c>
      <c r="I51" s="39">
        <f t="shared" si="28"/>
        <v>3.4375000000000003E-2</v>
      </c>
      <c r="J51" s="40">
        <f t="shared" si="29"/>
        <v>2.5499999999999998</v>
      </c>
      <c r="K51" s="132">
        <f t="shared" si="30"/>
        <v>285.78431372549028</v>
      </c>
      <c r="L51" s="42">
        <f t="shared" si="31"/>
        <v>728.75000000000011</v>
      </c>
      <c r="M51" s="81">
        <v>21200</v>
      </c>
      <c r="N51" s="79">
        <f t="shared" si="32"/>
        <v>323.52941176470597</v>
      </c>
      <c r="O51" s="44">
        <f t="shared" si="33"/>
        <v>825.00000000000011</v>
      </c>
      <c r="P51" s="144">
        <v>24000</v>
      </c>
      <c r="Q51" s="22">
        <v>102</v>
      </c>
    </row>
    <row r="52" spans="1:17" ht="15.75" customHeight="1" x14ac:dyDescent="0.25">
      <c r="A52" s="83" t="s">
        <v>35</v>
      </c>
      <c r="B52" s="48">
        <v>12.5</v>
      </c>
      <c r="C52" s="49">
        <v>110</v>
      </c>
      <c r="D52" s="49">
        <v>2700</v>
      </c>
      <c r="E52" s="52" t="s">
        <v>29</v>
      </c>
      <c r="F52" s="36">
        <v>2.673</v>
      </c>
      <c r="G52" s="37">
        <v>72</v>
      </c>
      <c r="H52" s="38">
        <v>10</v>
      </c>
      <c r="I52" s="39">
        <f t="shared" si="28"/>
        <v>3.7124999999999998E-2</v>
      </c>
      <c r="J52" s="40">
        <f t="shared" si="29"/>
        <v>2.7539999999999996</v>
      </c>
      <c r="K52" s="132">
        <f t="shared" si="30"/>
        <v>285.78431372549022</v>
      </c>
      <c r="L52" s="42">
        <f t="shared" si="31"/>
        <v>787.05</v>
      </c>
      <c r="M52" s="81">
        <v>21200</v>
      </c>
      <c r="N52" s="79">
        <f t="shared" si="32"/>
        <v>323.52941176470591</v>
      </c>
      <c r="O52" s="44">
        <f t="shared" si="33"/>
        <v>891</v>
      </c>
      <c r="P52" s="144">
        <v>24000</v>
      </c>
      <c r="Q52" s="22">
        <v>102</v>
      </c>
    </row>
    <row r="53" spans="1:17" ht="15.75" customHeight="1" thickBot="1" x14ac:dyDescent="0.3">
      <c r="A53" s="360" t="s">
        <v>35</v>
      </c>
      <c r="B53" s="278">
        <v>12.5</v>
      </c>
      <c r="C53" s="279">
        <v>110</v>
      </c>
      <c r="D53" s="279">
        <v>3000</v>
      </c>
      <c r="E53" s="335" t="s">
        <v>29</v>
      </c>
      <c r="F53" s="282">
        <v>2.97</v>
      </c>
      <c r="G53" s="283">
        <v>72</v>
      </c>
      <c r="H53" s="284">
        <v>10</v>
      </c>
      <c r="I53" s="285">
        <f t="shared" si="28"/>
        <v>4.1250000000000002E-2</v>
      </c>
      <c r="J53" s="286">
        <f t="shared" si="29"/>
        <v>3.06</v>
      </c>
      <c r="K53" s="289">
        <f t="shared" si="30"/>
        <v>285.78431372549016</v>
      </c>
      <c r="L53" s="469">
        <f t="shared" si="31"/>
        <v>874.5</v>
      </c>
      <c r="M53" s="294">
        <v>21200</v>
      </c>
      <c r="N53" s="361">
        <f t="shared" si="32"/>
        <v>323.52941176470586</v>
      </c>
      <c r="O53" s="290">
        <f t="shared" si="33"/>
        <v>990</v>
      </c>
      <c r="P53" s="362">
        <v>24000</v>
      </c>
      <c r="Q53" s="22">
        <v>102</v>
      </c>
    </row>
    <row r="54" spans="1:17" ht="15.75" customHeight="1" x14ac:dyDescent="0.25">
      <c r="A54" s="365" t="s">
        <v>35</v>
      </c>
      <c r="B54" s="267">
        <v>12.5</v>
      </c>
      <c r="C54" s="268">
        <v>121</v>
      </c>
      <c r="D54" s="268">
        <v>2000</v>
      </c>
      <c r="E54" s="111" t="s">
        <v>27</v>
      </c>
      <c r="F54" s="269">
        <v>2.1779999999999999</v>
      </c>
      <c r="G54" s="270">
        <v>72</v>
      </c>
      <c r="H54" s="271">
        <v>10</v>
      </c>
      <c r="I54" s="272">
        <f t="shared" si="28"/>
        <v>3.0249999999999999E-2</v>
      </c>
      <c r="J54" s="273">
        <f t="shared" si="29"/>
        <v>2.2600000000000002</v>
      </c>
      <c r="K54" s="136">
        <f t="shared" si="30"/>
        <v>481.85840707964599</v>
      </c>
      <c r="L54" s="334">
        <f t="shared" si="31"/>
        <v>1089</v>
      </c>
      <c r="M54" s="81">
        <v>36000</v>
      </c>
      <c r="N54" s="136">
        <f t="shared" si="32"/>
        <v>547.44469026548666</v>
      </c>
      <c r="O54" s="275">
        <f t="shared" si="33"/>
        <v>1237.2249999999999</v>
      </c>
      <c r="P54" s="144">
        <v>40900</v>
      </c>
      <c r="Q54" s="22">
        <v>113</v>
      </c>
    </row>
    <row r="55" spans="1:17" ht="15.75" customHeight="1" x14ac:dyDescent="0.25">
      <c r="A55" s="83" t="s">
        <v>35</v>
      </c>
      <c r="B55" s="48">
        <v>12.5</v>
      </c>
      <c r="C55" s="49">
        <v>121</v>
      </c>
      <c r="D55" s="49">
        <v>2500</v>
      </c>
      <c r="E55" s="52" t="s">
        <v>27</v>
      </c>
      <c r="F55" s="36">
        <f>I55*G55</f>
        <v>2.7225000000000001</v>
      </c>
      <c r="G55" s="37">
        <v>72</v>
      </c>
      <c r="H55" s="38">
        <v>10</v>
      </c>
      <c r="I55" s="39">
        <f t="shared" si="28"/>
        <v>3.7812499999999999E-2</v>
      </c>
      <c r="J55" s="40">
        <f t="shared" si="29"/>
        <v>2.8249999999999997</v>
      </c>
      <c r="K55" s="132">
        <f t="shared" si="30"/>
        <v>481.85840707964604</v>
      </c>
      <c r="L55" s="42">
        <f t="shared" si="31"/>
        <v>1361.25</v>
      </c>
      <c r="M55" s="81">
        <v>36000</v>
      </c>
      <c r="N55" s="79">
        <f t="shared" si="32"/>
        <v>547.44469026548677</v>
      </c>
      <c r="O55" s="44">
        <f t="shared" si="33"/>
        <v>1546.53125</v>
      </c>
      <c r="P55" s="144">
        <v>40900</v>
      </c>
      <c r="Q55" s="22">
        <v>113</v>
      </c>
    </row>
    <row r="56" spans="1:17" ht="15.75" customHeight="1" x14ac:dyDescent="0.25">
      <c r="A56" s="83" t="s">
        <v>35</v>
      </c>
      <c r="B56" s="48">
        <v>12.5</v>
      </c>
      <c r="C56" s="49">
        <v>121</v>
      </c>
      <c r="D56" s="49">
        <v>2700</v>
      </c>
      <c r="E56" s="52" t="s">
        <v>27</v>
      </c>
      <c r="F56" s="36">
        <v>2.94</v>
      </c>
      <c r="G56" s="37">
        <v>72</v>
      </c>
      <c r="H56" s="38">
        <v>10</v>
      </c>
      <c r="I56" s="39">
        <f t="shared" si="28"/>
        <v>4.0837499999999999E-2</v>
      </c>
      <c r="J56" s="40">
        <f t="shared" si="29"/>
        <v>3.0509999999999997</v>
      </c>
      <c r="K56" s="132">
        <f t="shared" si="30"/>
        <v>481.85840707964604</v>
      </c>
      <c r="L56" s="42">
        <f t="shared" si="31"/>
        <v>1470.1499999999999</v>
      </c>
      <c r="M56" s="81">
        <v>36000</v>
      </c>
      <c r="N56" s="79">
        <f t="shared" si="32"/>
        <v>547.44469026548677</v>
      </c>
      <c r="O56" s="44">
        <f t="shared" si="33"/>
        <v>1670.2537499999999</v>
      </c>
      <c r="P56" s="144">
        <v>40900</v>
      </c>
      <c r="Q56" s="22">
        <v>113</v>
      </c>
    </row>
    <row r="57" spans="1:17" ht="15.75" customHeight="1" thickBot="1" x14ac:dyDescent="0.3">
      <c r="A57" s="360" t="s">
        <v>35</v>
      </c>
      <c r="B57" s="278">
        <v>12.5</v>
      </c>
      <c r="C57" s="279">
        <v>121</v>
      </c>
      <c r="D57" s="279">
        <v>3000</v>
      </c>
      <c r="E57" s="335" t="s">
        <v>27</v>
      </c>
      <c r="F57" s="282">
        <v>3.2669999999999999</v>
      </c>
      <c r="G57" s="283">
        <v>72</v>
      </c>
      <c r="H57" s="284">
        <v>10</v>
      </c>
      <c r="I57" s="285">
        <f t="shared" si="28"/>
        <v>4.5374999999999999E-2</v>
      </c>
      <c r="J57" s="286">
        <f t="shared" si="29"/>
        <v>3.39</v>
      </c>
      <c r="K57" s="289">
        <f t="shared" si="30"/>
        <v>467.13495575221231</v>
      </c>
      <c r="L57" s="331">
        <f t="shared" si="31"/>
        <v>1583.5874999999999</v>
      </c>
      <c r="M57" s="294">
        <v>34900</v>
      </c>
      <c r="N57" s="361">
        <f t="shared" si="32"/>
        <v>530.04424778761063</v>
      </c>
      <c r="O57" s="290">
        <f t="shared" si="33"/>
        <v>1796.85</v>
      </c>
      <c r="P57" s="362">
        <v>39600</v>
      </c>
      <c r="Q57" s="22">
        <v>113</v>
      </c>
    </row>
    <row r="58" spans="1:17" s="319" customFormat="1" ht="15.75" customHeight="1" x14ac:dyDescent="0.25">
      <c r="A58" s="356" t="s">
        <v>35</v>
      </c>
      <c r="B58" s="357">
        <v>12.5</v>
      </c>
      <c r="C58" s="358">
        <v>121</v>
      </c>
      <c r="D58" s="358">
        <v>2000</v>
      </c>
      <c r="E58" s="359" t="s">
        <v>28</v>
      </c>
      <c r="F58" s="269">
        <v>2.1779999999999999</v>
      </c>
      <c r="G58" s="270">
        <v>72</v>
      </c>
      <c r="H58" s="271">
        <v>10</v>
      </c>
      <c r="I58" s="272">
        <f t="shared" si="28"/>
        <v>3.0249999999999999E-2</v>
      </c>
      <c r="J58" s="273">
        <f t="shared" si="29"/>
        <v>2.2600000000000002</v>
      </c>
      <c r="K58" s="136">
        <f t="shared" si="30"/>
        <v>283.7610619469026</v>
      </c>
      <c r="L58" s="334">
        <f t="shared" si="31"/>
        <v>641.29999999999995</v>
      </c>
      <c r="M58" s="81">
        <v>21200</v>
      </c>
      <c r="N58" s="136">
        <f t="shared" si="32"/>
        <v>321.23893805309729</v>
      </c>
      <c r="O58" s="275">
        <f t="shared" si="33"/>
        <v>726</v>
      </c>
      <c r="P58" s="144">
        <v>24000</v>
      </c>
      <c r="Q58" s="22">
        <v>113</v>
      </c>
    </row>
    <row r="59" spans="1:17" ht="15.75" customHeight="1" x14ac:dyDescent="0.25">
      <c r="A59" s="83" t="s">
        <v>35</v>
      </c>
      <c r="B59" s="48">
        <v>12.5</v>
      </c>
      <c r="C59" s="49">
        <v>121</v>
      </c>
      <c r="D59" s="49">
        <v>2500</v>
      </c>
      <c r="E59" s="52" t="s">
        <v>28</v>
      </c>
      <c r="F59" s="36">
        <f>I59*G59</f>
        <v>2.7225000000000001</v>
      </c>
      <c r="G59" s="37">
        <v>72</v>
      </c>
      <c r="H59" s="38">
        <v>10</v>
      </c>
      <c r="I59" s="39">
        <f t="shared" si="28"/>
        <v>3.7812499999999999E-2</v>
      </c>
      <c r="J59" s="40">
        <f t="shared" si="29"/>
        <v>2.8249999999999997</v>
      </c>
      <c r="K59" s="132">
        <f t="shared" si="30"/>
        <v>283.76106194690266</v>
      </c>
      <c r="L59" s="42">
        <f t="shared" si="31"/>
        <v>801.625</v>
      </c>
      <c r="M59" s="81">
        <v>21200</v>
      </c>
      <c r="N59" s="79">
        <f t="shared" si="32"/>
        <v>321.2389380530974</v>
      </c>
      <c r="O59" s="44">
        <f t="shared" si="33"/>
        <v>907.5</v>
      </c>
      <c r="P59" s="144">
        <v>24000</v>
      </c>
      <c r="Q59" s="22">
        <v>113</v>
      </c>
    </row>
    <row r="60" spans="1:17" ht="15.75" customHeight="1" x14ac:dyDescent="0.25">
      <c r="A60" s="83" t="s">
        <v>35</v>
      </c>
      <c r="B60" s="48">
        <v>12.5</v>
      </c>
      <c r="C60" s="49">
        <v>121</v>
      </c>
      <c r="D60" s="49">
        <v>2700</v>
      </c>
      <c r="E60" s="52" t="s">
        <v>28</v>
      </c>
      <c r="F60" s="36">
        <v>2.94</v>
      </c>
      <c r="G60" s="37">
        <v>72</v>
      </c>
      <c r="H60" s="38">
        <v>10</v>
      </c>
      <c r="I60" s="39">
        <f t="shared" si="28"/>
        <v>4.0837499999999999E-2</v>
      </c>
      <c r="J60" s="40">
        <f t="shared" si="29"/>
        <v>3.0509999999999997</v>
      </c>
      <c r="K60" s="132">
        <f t="shared" si="30"/>
        <v>283.76106194690266</v>
      </c>
      <c r="L60" s="42">
        <f t="shared" si="31"/>
        <v>865.755</v>
      </c>
      <c r="M60" s="81">
        <v>21200</v>
      </c>
      <c r="N60" s="79">
        <f t="shared" si="32"/>
        <v>321.2389380530974</v>
      </c>
      <c r="O60" s="44">
        <f t="shared" si="33"/>
        <v>980.1</v>
      </c>
      <c r="P60" s="144">
        <v>24000</v>
      </c>
      <c r="Q60" s="22">
        <v>113</v>
      </c>
    </row>
    <row r="61" spans="1:17" ht="15.75" customHeight="1" thickBot="1" x14ac:dyDescent="0.3">
      <c r="A61" s="360" t="s">
        <v>35</v>
      </c>
      <c r="B61" s="278">
        <v>12.5</v>
      </c>
      <c r="C61" s="279">
        <v>121</v>
      </c>
      <c r="D61" s="279">
        <v>3000</v>
      </c>
      <c r="E61" s="335" t="s">
        <v>28</v>
      </c>
      <c r="F61" s="282">
        <v>3.2669999999999999</v>
      </c>
      <c r="G61" s="283">
        <v>72</v>
      </c>
      <c r="H61" s="284">
        <v>10</v>
      </c>
      <c r="I61" s="285">
        <f t="shared" si="28"/>
        <v>4.5374999999999999E-2</v>
      </c>
      <c r="J61" s="286">
        <f t="shared" si="29"/>
        <v>3.39</v>
      </c>
      <c r="K61" s="289">
        <f t="shared" si="30"/>
        <v>283.7610619469026</v>
      </c>
      <c r="L61" s="331">
        <f t="shared" si="31"/>
        <v>961.94999999999993</v>
      </c>
      <c r="M61" s="81">
        <v>21200</v>
      </c>
      <c r="N61" s="361">
        <f t="shared" si="32"/>
        <v>321.23893805309734</v>
      </c>
      <c r="O61" s="290">
        <f t="shared" si="33"/>
        <v>1089</v>
      </c>
      <c r="P61" s="144">
        <v>24000</v>
      </c>
      <c r="Q61" s="22">
        <v>113</v>
      </c>
    </row>
    <row r="62" spans="1:17" ht="15.75" customHeight="1" thickBot="1" x14ac:dyDescent="0.3">
      <c r="A62" s="957"/>
      <c r="B62" s="958"/>
      <c r="C62" s="958"/>
      <c r="D62" s="958"/>
      <c r="E62" s="958"/>
      <c r="F62" s="958"/>
      <c r="G62" s="958"/>
      <c r="H62" s="958"/>
      <c r="I62" s="958"/>
      <c r="J62" s="958"/>
      <c r="K62" s="958"/>
      <c r="L62" s="958"/>
      <c r="M62" s="958"/>
      <c r="N62" s="958"/>
      <c r="O62" s="958"/>
      <c r="P62" s="958"/>
      <c r="Q62" s="22"/>
    </row>
    <row r="63" spans="1:17" ht="15.75" customHeight="1" x14ac:dyDescent="0.25">
      <c r="A63" s="363" t="s">
        <v>35</v>
      </c>
      <c r="B63" s="267">
        <v>14</v>
      </c>
      <c r="C63" s="268">
        <v>121</v>
      </c>
      <c r="D63" s="268">
        <v>2000</v>
      </c>
      <c r="E63" s="111" t="s">
        <v>27</v>
      </c>
      <c r="F63" s="269">
        <v>2.1339999999999999</v>
      </c>
      <c r="G63" s="270">
        <v>126</v>
      </c>
      <c r="H63" s="271">
        <v>5</v>
      </c>
      <c r="I63" s="272">
        <f t="shared" si="28"/>
        <v>1.694E-2</v>
      </c>
      <c r="J63" s="273">
        <f t="shared" ref="J63:J74" si="34">D63*Q63/1000000*H63</f>
        <v>1.1300000000000001</v>
      </c>
      <c r="K63" s="136">
        <f t="shared" si="30"/>
        <v>473.72035398230082</v>
      </c>
      <c r="L63" s="334">
        <f t="shared" si="31"/>
        <v>535.30399999999997</v>
      </c>
      <c r="M63" s="81">
        <v>31600</v>
      </c>
      <c r="N63" s="136">
        <f t="shared" si="32"/>
        <v>538.18230088495568</v>
      </c>
      <c r="O63" s="275">
        <f t="shared" si="33"/>
        <v>608.14599999999996</v>
      </c>
      <c r="P63" s="144">
        <v>35900</v>
      </c>
      <c r="Q63" s="22">
        <v>113</v>
      </c>
    </row>
    <row r="64" spans="1:17" ht="15.75" customHeight="1" x14ac:dyDescent="0.25">
      <c r="A64" s="83" t="s">
        <v>35</v>
      </c>
      <c r="B64" s="48">
        <v>14</v>
      </c>
      <c r="C64" s="49">
        <v>121</v>
      </c>
      <c r="D64" s="49">
        <v>2500</v>
      </c>
      <c r="E64" s="52" t="s">
        <v>27</v>
      </c>
      <c r="F64" s="36">
        <v>2.6680000000000001</v>
      </c>
      <c r="G64" s="37">
        <v>126</v>
      </c>
      <c r="H64" s="38">
        <v>5</v>
      </c>
      <c r="I64" s="39">
        <f t="shared" si="28"/>
        <v>2.1174999999999999E-2</v>
      </c>
      <c r="J64" s="40">
        <f t="shared" si="34"/>
        <v>1.4124999999999999</v>
      </c>
      <c r="K64" s="132">
        <f t="shared" si="30"/>
        <v>490.2106194690266</v>
      </c>
      <c r="L64" s="42">
        <f t="shared" si="31"/>
        <v>692.42250000000001</v>
      </c>
      <c r="M64" s="81">
        <v>32700</v>
      </c>
      <c r="N64" s="79">
        <f t="shared" si="32"/>
        <v>556.92123893805319</v>
      </c>
      <c r="O64" s="44">
        <f t="shared" si="33"/>
        <v>786.65125</v>
      </c>
      <c r="P64" s="144">
        <v>37150</v>
      </c>
      <c r="Q64" s="22">
        <v>113</v>
      </c>
    </row>
    <row r="65" spans="1:17" ht="15.75" customHeight="1" x14ac:dyDescent="0.25">
      <c r="A65" s="83" t="s">
        <v>35</v>
      </c>
      <c r="B65" s="48">
        <v>14</v>
      </c>
      <c r="C65" s="49">
        <v>121</v>
      </c>
      <c r="D65" s="49">
        <v>2700</v>
      </c>
      <c r="E65" s="52" t="s">
        <v>27</v>
      </c>
      <c r="F65" s="36">
        <v>2.8809999999999998</v>
      </c>
      <c r="G65" s="37">
        <v>126</v>
      </c>
      <c r="H65" s="38">
        <v>5</v>
      </c>
      <c r="I65" s="39">
        <f t="shared" si="28"/>
        <v>2.2869E-2</v>
      </c>
      <c r="J65" s="40">
        <f t="shared" si="34"/>
        <v>1.5254999999999999</v>
      </c>
      <c r="K65" s="132">
        <f t="shared" si="30"/>
        <v>490.21061946902665</v>
      </c>
      <c r="L65" s="42">
        <f t="shared" si="31"/>
        <v>747.81630000000007</v>
      </c>
      <c r="M65" s="81">
        <v>32700</v>
      </c>
      <c r="N65" s="79">
        <f t="shared" si="32"/>
        <v>556.92123893805319</v>
      </c>
      <c r="O65" s="44">
        <f t="shared" si="33"/>
        <v>849.58335</v>
      </c>
      <c r="P65" s="144">
        <v>37150</v>
      </c>
      <c r="Q65" s="22">
        <v>113</v>
      </c>
    </row>
    <row r="66" spans="1:17" ht="15.75" customHeight="1" x14ac:dyDescent="0.25">
      <c r="A66" s="83" t="s">
        <v>35</v>
      </c>
      <c r="B66" s="48">
        <v>14</v>
      </c>
      <c r="C66" s="49">
        <v>121</v>
      </c>
      <c r="D66" s="49">
        <v>3000</v>
      </c>
      <c r="E66" s="52" t="s">
        <v>27</v>
      </c>
      <c r="F66" s="36">
        <v>3.2010000000000001</v>
      </c>
      <c r="G66" s="37">
        <v>126</v>
      </c>
      <c r="H66" s="38">
        <v>5</v>
      </c>
      <c r="I66" s="39">
        <f t="shared" si="28"/>
        <v>2.5409999999999999E-2</v>
      </c>
      <c r="J66" s="40">
        <f t="shared" si="34"/>
        <v>1.6950000000000001</v>
      </c>
      <c r="K66" s="132">
        <f t="shared" si="30"/>
        <v>490.21061946902648</v>
      </c>
      <c r="L66" s="42">
        <f t="shared" si="31"/>
        <v>830.90699999999993</v>
      </c>
      <c r="M66" s="81">
        <v>32700</v>
      </c>
      <c r="N66" s="79">
        <f t="shared" si="32"/>
        <v>556.92123893805308</v>
      </c>
      <c r="O66" s="44">
        <f t="shared" si="33"/>
        <v>943.98149999999998</v>
      </c>
      <c r="P66" s="144">
        <v>37150</v>
      </c>
      <c r="Q66" s="22">
        <v>113</v>
      </c>
    </row>
    <row r="67" spans="1:17" s="782" customFormat="1" ht="15.75" customHeight="1" x14ac:dyDescent="0.25">
      <c r="A67" s="83" t="s">
        <v>35</v>
      </c>
      <c r="B67" s="48">
        <v>14</v>
      </c>
      <c r="C67" s="49">
        <v>121</v>
      </c>
      <c r="D67" s="49">
        <v>4000</v>
      </c>
      <c r="E67" s="52" t="s">
        <v>27</v>
      </c>
      <c r="F67" s="36">
        <v>3.2010000000000001</v>
      </c>
      <c r="G67" s="37">
        <v>126</v>
      </c>
      <c r="H67" s="38">
        <v>5</v>
      </c>
      <c r="I67" s="39">
        <f t="shared" ref="I67:I68" si="35">B67*C67*D67/1000000000*H67</f>
        <v>3.388E-2</v>
      </c>
      <c r="J67" s="40">
        <f t="shared" si="34"/>
        <v>2.2600000000000002</v>
      </c>
      <c r="K67" s="132">
        <f t="shared" ref="K67:K68" si="36">L67/J67</f>
        <v>490.21061946902648</v>
      </c>
      <c r="L67" s="42">
        <f t="shared" ref="L67:L68" si="37">M67*I67</f>
        <v>1107.876</v>
      </c>
      <c r="M67" s="81">
        <v>32700</v>
      </c>
      <c r="N67" s="79">
        <f t="shared" ref="N67:N68" si="38">O67/J67</f>
        <v>556.92123893805308</v>
      </c>
      <c r="O67" s="44">
        <f t="shared" ref="O67:O68" si="39">I67*P67</f>
        <v>1258.6420000000001</v>
      </c>
      <c r="P67" s="144">
        <v>37150</v>
      </c>
      <c r="Q67" s="22">
        <v>113</v>
      </c>
    </row>
    <row r="68" spans="1:17" s="782" customFormat="1" ht="15.75" customHeight="1" x14ac:dyDescent="0.25">
      <c r="A68" s="83" t="s">
        <v>35</v>
      </c>
      <c r="B68" s="48">
        <v>14</v>
      </c>
      <c r="C68" s="49">
        <v>121</v>
      </c>
      <c r="D68" s="49">
        <v>5000</v>
      </c>
      <c r="E68" s="52" t="s">
        <v>27</v>
      </c>
      <c r="F68" s="36">
        <v>3.2010000000000001</v>
      </c>
      <c r="G68" s="37">
        <v>126</v>
      </c>
      <c r="H68" s="38">
        <v>5</v>
      </c>
      <c r="I68" s="39">
        <f t="shared" si="35"/>
        <v>4.2349999999999999E-2</v>
      </c>
      <c r="J68" s="40">
        <f t="shared" si="34"/>
        <v>2.8249999999999997</v>
      </c>
      <c r="K68" s="132">
        <f t="shared" si="36"/>
        <v>490.2106194690266</v>
      </c>
      <c r="L68" s="42">
        <f t="shared" si="37"/>
        <v>1384.845</v>
      </c>
      <c r="M68" s="81">
        <v>32700</v>
      </c>
      <c r="N68" s="79">
        <f t="shared" si="38"/>
        <v>556.92123893805319</v>
      </c>
      <c r="O68" s="44">
        <f t="shared" si="39"/>
        <v>1573.3025</v>
      </c>
      <c r="P68" s="144">
        <v>37150</v>
      </c>
      <c r="Q68" s="22">
        <v>113</v>
      </c>
    </row>
    <row r="69" spans="1:17" ht="15.75" customHeight="1" thickBot="1" x14ac:dyDescent="0.3">
      <c r="A69" s="360" t="s">
        <v>35</v>
      </c>
      <c r="B69" s="278">
        <v>14</v>
      </c>
      <c r="C69" s="279">
        <v>121</v>
      </c>
      <c r="D69" s="279">
        <v>6000</v>
      </c>
      <c r="E69" s="335" t="s">
        <v>27</v>
      </c>
      <c r="F69" s="282">
        <v>6.4029999999999996</v>
      </c>
      <c r="G69" s="283">
        <v>126</v>
      </c>
      <c r="H69" s="284">
        <v>5</v>
      </c>
      <c r="I69" s="285">
        <f t="shared" si="28"/>
        <v>5.0819999999999997E-2</v>
      </c>
      <c r="J69" s="286">
        <f t="shared" si="34"/>
        <v>3.39</v>
      </c>
      <c r="K69" s="289">
        <f t="shared" si="30"/>
        <v>572.66194690265479</v>
      </c>
      <c r="L69" s="469">
        <f t="shared" si="31"/>
        <v>1941.3239999999998</v>
      </c>
      <c r="M69" s="332">
        <v>38200</v>
      </c>
      <c r="N69" s="361">
        <f t="shared" si="32"/>
        <v>650.61592920353974</v>
      </c>
      <c r="O69" s="279">
        <f t="shared" si="33"/>
        <v>2205.5879999999997</v>
      </c>
      <c r="P69" s="362">
        <v>43400</v>
      </c>
      <c r="Q69" s="22">
        <v>113</v>
      </c>
    </row>
    <row r="70" spans="1:17" ht="15.75" customHeight="1" x14ac:dyDescent="0.25">
      <c r="A70" s="356" t="s">
        <v>35</v>
      </c>
      <c r="B70" s="357">
        <v>14</v>
      </c>
      <c r="C70" s="358">
        <v>121</v>
      </c>
      <c r="D70" s="358">
        <v>2000</v>
      </c>
      <c r="E70" s="359" t="s">
        <v>29</v>
      </c>
      <c r="F70" s="269">
        <v>2.1339999999999999</v>
      </c>
      <c r="G70" s="270">
        <v>126</v>
      </c>
      <c r="H70" s="271">
        <v>5</v>
      </c>
      <c r="I70" s="272">
        <f t="shared" si="28"/>
        <v>1.694E-2</v>
      </c>
      <c r="J70" s="273">
        <f t="shared" si="34"/>
        <v>1.1300000000000001</v>
      </c>
      <c r="K70" s="136">
        <f t="shared" si="30"/>
        <v>299.82300884955748</v>
      </c>
      <c r="L70" s="334">
        <f t="shared" si="31"/>
        <v>338.8</v>
      </c>
      <c r="M70" s="81">
        <v>20000</v>
      </c>
      <c r="N70" s="136">
        <f t="shared" si="32"/>
        <v>341.79823008849559</v>
      </c>
      <c r="O70" s="275">
        <f t="shared" si="33"/>
        <v>386.23200000000003</v>
      </c>
      <c r="P70" s="144">
        <v>22800</v>
      </c>
      <c r="Q70" s="22">
        <v>113</v>
      </c>
    </row>
    <row r="71" spans="1:17" s="319" customFormat="1" ht="15.75" customHeight="1" x14ac:dyDescent="0.25">
      <c r="A71" s="83" t="s">
        <v>35</v>
      </c>
      <c r="B71" s="48">
        <v>14</v>
      </c>
      <c r="C71" s="49">
        <v>121</v>
      </c>
      <c r="D71" s="49">
        <v>2500</v>
      </c>
      <c r="E71" s="52" t="s">
        <v>29</v>
      </c>
      <c r="F71" s="36">
        <v>2.6680000000000001</v>
      </c>
      <c r="G71" s="37">
        <v>126</v>
      </c>
      <c r="H71" s="38">
        <v>5</v>
      </c>
      <c r="I71" s="39">
        <f t="shared" si="28"/>
        <v>2.1174999999999999E-2</v>
      </c>
      <c r="J71" s="40">
        <f t="shared" si="34"/>
        <v>1.4124999999999999</v>
      </c>
      <c r="K71" s="132">
        <f t="shared" si="30"/>
        <v>299.82300884955754</v>
      </c>
      <c r="L71" s="42">
        <f t="shared" si="31"/>
        <v>423.5</v>
      </c>
      <c r="M71" s="81">
        <v>20000</v>
      </c>
      <c r="N71" s="79">
        <f t="shared" si="32"/>
        <v>341.79823008849559</v>
      </c>
      <c r="O71" s="44">
        <f t="shared" si="33"/>
        <v>482.78999999999996</v>
      </c>
      <c r="P71" s="144">
        <v>22800</v>
      </c>
      <c r="Q71" s="22">
        <v>113</v>
      </c>
    </row>
    <row r="72" spans="1:17" ht="15.75" customHeight="1" x14ac:dyDescent="0.25">
      <c r="A72" s="83" t="s">
        <v>35</v>
      </c>
      <c r="B72" s="48">
        <v>14</v>
      </c>
      <c r="C72" s="49">
        <v>121</v>
      </c>
      <c r="D72" s="49">
        <v>2700</v>
      </c>
      <c r="E72" s="52" t="s">
        <v>29</v>
      </c>
      <c r="F72" s="36">
        <v>2.8809999999999998</v>
      </c>
      <c r="G72" s="37">
        <v>126</v>
      </c>
      <c r="H72" s="38">
        <v>5</v>
      </c>
      <c r="I72" s="39">
        <f t="shared" si="28"/>
        <v>2.2869E-2</v>
      </c>
      <c r="J72" s="40">
        <f t="shared" si="34"/>
        <v>1.5254999999999999</v>
      </c>
      <c r="K72" s="132">
        <f t="shared" si="30"/>
        <v>299.82300884955754</v>
      </c>
      <c r="L72" s="42">
        <f t="shared" si="31"/>
        <v>457.38</v>
      </c>
      <c r="M72" s="81">
        <v>20000</v>
      </c>
      <c r="N72" s="79">
        <f t="shared" si="32"/>
        <v>341.79823008849559</v>
      </c>
      <c r="O72" s="44">
        <f t="shared" si="33"/>
        <v>521.41319999999996</v>
      </c>
      <c r="P72" s="144">
        <v>22800</v>
      </c>
      <c r="Q72" s="22">
        <v>113</v>
      </c>
    </row>
    <row r="73" spans="1:17" ht="17.45" customHeight="1" x14ac:dyDescent="0.25">
      <c r="A73" s="83" t="s">
        <v>35</v>
      </c>
      <c r="B73" s="48">
        <v>14</v>
      </c>
      <c r="C73" s="49">
        <v>121</v>
      </c>
      <c r="D73" s="49">
        <v>3000</v>
      </c>
      <c r="E73" s="52" t="s">
        <v>29</v>
      </c>
      <c r="F73" s="36">
        <v>2.8809999999999998</v>
      </c>
      <c r="G73" s="37">
        <v>126</v>
      </c>
      <c r="H73" s="38">
        <v>5</v>
      </c>
      <c r="I73" s="39">
        <f t="shared" si="28"/>
        <v>2.5409999999999999E-2</v>
      </c>
      <c r="J73" s="40">
        <f t="shared" si="34"/>
        <v>1.6950000000000001</v>
      </c>
      <c r="K73" s="132">
        <f t="shared" si="30"/>
        <v>299.82300884955748</v>
      </c>
      <c r="L73" s="42">
        <f t="shared" si="31"/>
        <v>508.2</v>
      </c>
      <c r="M73" s="81">
        <v>20000</v>
      </c>
      <c r="N73" s="79">
        <f t="shared" si="32"/>
        <v>341.79823008849553</v>
      </c>
      <c r="O73" s="44">
        <f t="shared" si="33"/>
        <v>579.34799999999996</v>
      </c>
      <c r="P73" s="144">
        <v>22800</v>
      </c>
      <c r="Q73" s="22">
        <v>113</v>
      </c>
    </row>
    <row r="74" spans="1:17" ht="17.25" customHeight="1" thickBot="1" x14ac:dyDescent="0.3">
      <c r="A74" s="360" t="s">
        <v>35</v>
      </c>
      <c r="B74" s="278">
        <v>14</v>
      </c>
      <c r="C74" s="279">
        <v>121</v>
      </c>
      <c r="D74" s="279">
        <v>6000</v>
      </c>
      <c r="E74" s="335" t="s">
        <v>67</v>
      </c>
      <c r="F74" s="282">
        <v>3.2010000000000001</v>
      </c>
      <c r="G74" s="283">
        <v>126</v>
      </c>
      <c r="H74" s="284">
        <v>5</v>
      </c>
      <c r="I74" s="285">
        <f t="shared" si="28"/>
        <v>5.0819999999999997E-2</v>
      </c>
      <c r="J74" s="286">
        <f t="shared" si="34"/>
        <v>3.39</v>
      </c>
      <c r="K74" s="289">
        <f t="shared" si="30"/>
        <v>317.81238938053099</v>
      </c>
      <c r="L74" s="331">
        <f t="shared" si="31"/>
        <v>1077.384</v>
      </c>
      <c r="M74" s="332">
        <v>21200</v>
      </c>
      <c r="N74" s="361">
        <f t="shared" si="32"/>
        <v>359.78761061946898</v>
      </c>
      <c r="O74" s="290">
        <f t="shared" si="33"/>
        <v>1219.6799999999998</v>
      </c>
      <c r="P74" s="364">
        <v>24000</v>
      </c>
      <c r="Q74" s="22">
        <v>113</v>
      </c>
    </row>
    <row r="75" spans="1:17" ht="15.75" customHeight="1" x14ac:dyDescent="0.25">
      <c r="A75" s="365" t="s">
        <v>35</v>
      </c>
      <c r="B75" s="267">
        <v>14</v>
      </c>
      <c r="C75" s="268">
        <v>146</v>
      </c>
      <c r="D75" s="268">
        <v>2000</v>
      </c>
      <c r="E75" s="111" t="s">
        <v>27</v>
      </c>
      <c r="F75" s="269">
        <v>2.0030000000000001</v>
      </c>
      <c r="G75" s="270">
        <v>98</v>
      </c>
      <c r="H75" s="271">
        <v>5</v>
      </c>
      <c r="I75" s="272">
        <f t="shared" si="28"/>
        <v>2.044E-2</v>
      </c>
      <c r="J75" s="273">
        <f t="shared" ref="J75:J86" si="40">D75*Q75/1000000*H75</f>
        <v>1.3800000000000001</v>
      </c>
      <c r="K75" s="136">
        <f t="shared" si="30"/>
        <v>468.04637681159414</v>
      </c>
      <c r="L75" s="334">
        <f t="shared" si="31"/>
        <v>645.904</v>
      </c>
      <c r="M75" s="81">
        <v>31600</v>
      </c>
      <c r="N75" s="136">
        <f t="shared" si="32"/>
        <v>531.73623188405793</v>
      </c>
      <c r="O75" s="275">
        <f t="shared" si="33"/>
        <v>733.79600000000005</v>
      </c>
      <c r="P75" s="144">
        <v>35900</v>
      </c>
      <c r="Q75" s="22">
        <v>138</v>
      </c>
    </row>
    <row r="76" spans="1:17" ht="15.75" customHeight="1" x14ac:dyDescent="0.25">
      <c r="A76" s="83" t="s">
        <v>35</v>
      </c>
      <c r="B76" s="48">
        <v>14</v>
      </c>
      <c r="C76" s="49">
        <v>146</v>
      </c>
      <c r="D76" s="49">
        <v>2500</v>
      </c>
      <c r="E76" s="52" t="s">
        <v>27</v>
      </c>
      <c r="F76" s="36">
        <v>2.5030000000000001</v>
      </c>
      <c r="G76" s="37">
        <v>98</v>
      </c>
      <c r="H76" s="38">
        <v>5</v>
      </c>
      <c r="I76" s="39">
        <f t="shared" si="28"/>
        <v>2.555E-2</v>
      </c>
      <c r="J76" s="40">
        <f t="shared" si="40"/>
        <v>1.7249999999999999</v>
      </c>
      <c r="K76" s="132">
        <f t="shared" si="30"/>
        <v>484.33913043478265</v>
      </c>
      <c r="L76" s="42">
        <f t="shared" si="31"/>
        <v>835.48500000000001</v>
      </c>
      <c r="M76" s="81">
        <v>32700</v>
      </c>
      <c r="N76" s="79">
        <f t="shared" si="32"/>
        <v>550.25072463768117</v>
      </c>
      <c r="O76" s="44">
        <f t="shared" si="33"/>
        <v>949.1825</v>
      </c>
      <c r="P76" s="144">
        <v>37150</v>
      </c>
      <c r="Q76" s="22">
        <v>138</v>
      </c>
    </row>
    <row r="77" spans="1:17" ht="15.75" customHeight="1" x14ac:dyDescent="0.25">
      <c r="A77" s="83" t="s">
        <v>35</v>
      </c>
      <c r="B77" s="48">
        <v>14</v>
      </c>
      <c r="C77" s="49">
        <v>146</v>
      </c>
      <c r="D77" s="49">
        <v>2700</v>
      </c>
      <c r="E77" s="52" t="s">
        <v>27</v>
      </c>
      <c r="F77" s="36">
        <v>2.7040000000000002</v>
      </c>
      <c r="G77" s="37">
        <v>98</v>
      </c>
      <c r="H77" s="38">
        <v>5</v>
      </c>
      <c r="I77" s="39">
        <f t="shared" si="28"/>
        <v>2.7594E-2</v>
      </c>
      <c r="J77" s="40">
        <f t="shared" si="40"/>
        <v>1.863</v>
      </c>
      <c r="K77" s="132">
        <f t="shared" si="30"/>
        <v>484.33913043478259</v>
      </c>
      <c r="L77" s="42">
        <f t="shared" si="31"/>
        <v>902.32380000000001</v>
      </c>
      <c r="M77" s="81">
        <v>32700</v>
      </c>
      <c r="N77" s="79">
        <f t="shared" si="32"/>
        <v>550.25072463768117</v>
      </c>
      <c r="O77" s="44">
        <f t="shared" si="33"/>
        <v>1025.1170999999999</v>
      </c>
      <c r="P77" s="144">
        <v>37150</v>
      </c>
      <c r="Q77" s="22">
        <v>138</v>
      </c>
    </row>
    <row r="78" spans="1:17" ht="15.75" customHeight="1" x14ac:dyDescent="0.25">
      <c r="A78" s="83" t="s">
        <v>35</v>
      </c>
      <c r="B78" s="48">
        <v>14</v>
      </c>
      <c r="C78" s="49">
        <v>146</v>
      </c>
      <c r="D78" s="49">
        <v>3000</v>
      </c>
      <c r="E78" s="52" t="s">
        <v>27</v>
      </c>
      <c r="F78" s="36">
        <v>3.004</v>
      </c>
      <c r="G78" s="37">
        <v>98</v>
      </c>
      <c r="H78" s="38">
        <v>5</v>
      </c>
      <c r="I78" s="39">
        <f t="shared" si="28"/>
        <v>3.066E-2</v>
      </c>
      <c r="J78" s="40">
        <f t="shared" si="40"/>
        <v>2.0699999999999998</v>
      </c>
      <c r="K78" s="132">
        <f t="shared" si="30"/>
        <v>508.33391304347828</v>
      </c>
      <c r="L78" s="42">
        <f t="shared" si="31"/>
        <v>1052.2511999999999</v>
      </c>
      <c r="M78" s="81">
        <v>34320</v>
      </c>
      <c r="N78" s="79">
        <f t="shared" si="32"/>
        <v>577.6521739130435</v>
      </c>
      <c r="O78" s="44">
        <f t="shared" si="33"/>
        <v>1195.74</v>
      </c>
      <c r="P78" s="144">
        <v>39000</v>
      </c>
      <c r="Q78" s="22">
        <v>138</v>
      </c>
    </row>
    <row r="79" spans="1:17" s="914" customFormat="1" ht="15.75" customHeight="1" x14ac:dyDescent="0.25">
      <c r="A79" s="83" t="s">
        <v>35</v>
      </c>
      <c r="B79" s="48">
        <v>14</v>
      </c>
      <c r="C79" s="49">
        <v>146</v>
      </c>
      <c r="D79" s="49">
        <v>4000</v>
      </c>
      <c r="E79" s="52" t="s">
        <v>27</v>
      </c>
      <c r="F79" s="36">
        <v>6.0090000000000003</v>
      </c>
      <c r="G79" s="37">
        <v>98</v>
      </c>
      <c r="H79" s="38">
        <v>5</v>
      </c>
      <c r="I79" s="39">
        <f>B79*C79*D79/1000000000*H79</f>
        <v>4.088E-2</v>
      </c>
      <c r="J79" s="40">
        <f t="shared" si="40"/>
        <v>2.7600000000000002</v>
      </c>
      <c r="K79" s="132">
        <f>L79/J79</f>
        <v>484.33913043478259</v>
      </c>
      <c r="L79" s="42">
        <f>M79*I79</f>
        <v>1336.7760000000001</v>
      </c>
      <c r="M79" s="81">
        <v>32700</v>
      </c>
      <c r="N79" s="79">
        <f>O79/J79</f>
        <v>550.25072463768106</v>
      </c>
      <c r="O79" s="44">
        <f>I79*P79</f>
        <v>1518.692</v>
      </c>
      <c r="P79" s="144">
        <v>37150</v>
      </c>
      <c r="Q79" s="22">
        <v>138</v>
      </c>
    </row>
    <row r="80" spans="1:17" s="320" customFormat="1" ht="15.75" customHeight="1" x14ac:dyDescent="0.25">
      <c r="A80" s="83" t="s">
        <v>35</v>
      </c>
      <c r="B80" s="48">
        <v>14</v>
      </c>
      <c r="C80" s="49">
        <v>146</v>
      </c>
      <c r="D80" s="49">
        <v>5000</v>
      </c>
      <c r="E80" s="52" t="s">
        <v>27</v>
      </c>
      <c r="F80" s="36">
        <v>6.0090000000000003</v>
      </c>
      <c r="G80" s="37">
        <v>98</v>
      </c>
      <c r="H80" s="38">
        <v>5</v>
      </c>
      <c r="I80" s="39">
        <f>B80*C80*D80/1000000000*H80</f>
        <v>5.11E-2</v>
      </c>
      <c r="J80" s="40">
        <f t="shared" si="40"/>
        <v>3.4499999999999997</v>
      </c>
      <c r="K80" s="132">
        <f>L80/J80</f>
        <v>484.33913043478265</v>
      </c>
      <c r="L80" s="42">
        <f>M80*I80</f>
        <v>1670.97</v>
      </c>
      <c r="M80" s="81">
        <v>32700</v>
      </c>
      <c r="N80" s="79">
        <f>O80/J80</f>
        <v>550.25072463768117</v>
      </c>
      <c r="O80" s="44">
        <f>I80*P80</f>
        <v>1898.365</v>
      </c>
      <c r="P80" s="144">
        <v>37150</v>
      </c>
      <c r="Q80" s="22">
        <v>138</v>
      </c>
    </row>
    <row r="81" spans="1:17" ht="15.75" customHeight="1" thickBot="1" x14ac:dyDescent="0.3">
      <c r="A81" s="360" t="s">
        <v>35</v>
      </c>
      <c r="B81" s="278">
        <v>14</v>
      </c>
      <c r="C81" s="279">
        <v>146</v>
      </c>
      <c r="D81" s="279">
        <v>6000</v>
      </c>
      <c r="E81" s="335" t="s">
        <v>27</v>
      </c>
      <c r="F81" s="282">
        <v>6.0090000000000003</v>
      </c>
      <c r="G81" s="283">
        <v>98</v>
      </c>
      <c r="H81" s="284">
        <v>5</v>
      </c>
      <c r="I81" s="285">
        <f t="shared" si="28"/>
        <v>6.132E-2</v>
      </c>
      <c r="J81" s="286">
        <f t="shared" si="40"/>
        <v>4.1399999999999997</v>
      </c>
      <c r="K81" s="289">
        <f t="shared" si="30"/>
        <v>565.80289855072465</v>
      </c>
      <c r="L81" s="331">
        <f t="shared" si="31"/>
        <v>2342.424</v>
      </c>
      <c r="M81" s="332">
        <v>38200</v>
      </c>
      <c r="N81" s="361">
        <f t="shared" si="32"/>
        <v>642.82318840579717</v>
      </c>
      <c r="O81" s="290">
        <f t="shared" si="33"/>
        <v>2661.288</v>
      </c>
      <c r="P81" s="362">
        <v>43400</v>
      </c>
      <c r="Q81" s="22">
        <v>138</v>
      </c>
    </row>
    <row r="82" spans="1:17" ht="15.75" customHeight="1" x14ac:dyDescent="0.25">
      <c r="A82" s="367" t="s">
        <v>35</v>
      </c>
      <c r="B82" s="368">
        <v>14</v>
      </c>
      <c r="C82" s="369">
        <v>146</v>
      </c>
      <c r="D82" s="369">
        <v>2000</v>
      </c>
      <c r="E82" s="370" t="s">
        <v>29</v>
      </c>
      <c r="F82" s="322">
        <v>2.0030000000000001</v>
      </c>
      <c r="G82" s="323">
        <v>98</v>
      </c>
      <c r="H82" s="324">
        <v>5</v>
      </c>
      <c r="I82" s="325">
        <f t="shared" si="28"/>
        <v>2.044E-2</v>
      </c>
      <c r="J82" s="326">
        <f t="shared" si="40"/>
        <v>1.3800000000000001</v>
      </c>
      <c r="K82" s="327">
        <f t="shared" si="30"/>
        <v>296.231884057971</v>
      </c>
      <c r="L82" s="334">
        <f t="shared" si="31"/>
        <v>408.8</v>
      </c>
      <c r="M82" s="81">
        <v>20000</v>
      </c>
      <c r="N82" s="327">
        <f t="shared" si="32"/>
        <v>337.70434782608692</v>
      </c>
      <c r="O82" s="328">
        <f t="shared" si="33"/>
        <v>466.03199999999998</v>
      </c>
      <c r="P82" s="371">
        <v>22800</v>
      </c>
      <c r="Q82" s="22">
        <v>138</v>
      </c>
    </row>
    <row r="83" spans="1:17" ht="15.75" customHeight="1" x14ac:dyDescent="0.25">
      <c r="A83" s="83" t="s">
        <v>35</v>
      </c>
      <c r="B83" s="48">
        <v>14</v>
      </c>
      <c r="C83" s="49">
        <v>146</v>
      </c>
      <c r="D83" s="49">
        <v>2500</v>
      </c>
      <c r="E83" s="52" t="s">
        <v>29</v>
      </c>
      <c r="F83" s="36">
        <v>2.5030000000000001</v>
      </c>
      <c r="G83" s="37">
        <v>98</v>
      </c>
      <c r="H83" s="38">
        <v>5</v>
      </c>
      <c r="I83" s="39">
        <f t="shared" si="28"/>
        <v>2.555E-2</v>
      </c>
      <c r="J83" s="40">
        <f t="shared" si="40"/>
        <v>1.7249999999999999</v>
      </c>
      <c r="K83" s="132">
        <f t="shared" si="30"/>
        <v>296.23188405797106</v>
      </c>
      <c r="L83" s="42">
        <f t="shared" si="31"/>
        <v>511</v>
      </c>
      <c r="M83" s="81">
        <v>20000</v>
      </c>
      <c r="N83" s="79">
        <f t="shared" si="32"/>
        <v>337.70434782608697</v>
      </c>
      <c r="O83" s="44">
        <f t="shared" si="33"/>
        <v>582.54</v>
      </c>
      <c r="P83" s="371">
        <v>22800</v>
      </c>
      <c r="Q83" s="22">
        <v>138</v>
      </c>
    </row>
    <row r="84" spans="1:17" ht="15.75" customHeight="1" x14ac:dyDescent="0.25">
      <c r="A84" s="83" t="s">
        <v>35</v>
      </c>
      <c r="B84" s="48">
        <v>14</v>
      </c>
      <c r="C84" s="49">
        <v>146</v>
      </c>
      <c r="D84" s="49">
        <v>2700</v>
      </c>
      <c r="E84" s="52" t="s">
        <v>29</v>
      </c>
      <c r="F84" s="36">
        <v>2.7040000000000002</v>
      </c>
      <c r="G84" s="37">
        <v>98</v>
      </c>
      <c r="H84" s="38">
        <v>5</v>
      </c>
      <c r="I84" s="39">
        <f t="shared" si="28"/>
        <v>2.7594E-2</v>
      </c>
      <c r="J84" s="40">
        <f t="shared" si="40"/>
        <v>1.863</v>
      </c>
      <c r="K84" s="132">
        <f t="shared" si="30"/>
        <v>296.231884057971</v>
      </c>
      <c r="L84" s="42">
        <f t="shared" si="31"/>
        <v>551.88</v>
      </c>
      <c r="M84" s="81">
        <v>20000</v>
      </c>
      <c r="N84" s="79">
        <f t="shared" si="32"/>
        <v>337.70434782608697</v>
      </c>
      <c r="O84" s="44">
        <f t="shared" si="33"/>
        <v>629.14319999999998</v>
      </c>
      <c r="P84" s="371">
        <v>22800</v>
      </c>
      <c r="Q84" s="22">
        <v>138</v>
      </c>
    </row>
    <row r="85" spans="1:17" ht="15.75" customHeight="1" x14ac:dyDescent="0.25">
      <c r="A85" s="83" t="s">
        <v>35</v>
      </c>
      <c r="B85" s="48">
        <v>14</v>
      </c>
      <c r="C85" s="49">
        <v>146</v>
      </c>
      <c r="D85" s="49">
        <v>3000</v>
      </c>
      <c r="E85" s="52" t="s">
        <v>29</v>
      </c>
      <c r="F85" s="36">
        <f>G85*I85</f>
        <v>3.00468</v>
      </c>
      <c r="G85" s="37">
        <v>98</v>
      </c>
      <c r="H85" s="38">
        <v>5</v>
      </c>
      <c r="I85" s="39">
        <f t="shared" si="28"/>
        <v>3.066E-2</v>
      </c>
      <c r="J85" s="40">
        <f t="shared" si="40"/>
        <v>2.0699999999999998</v>
      </c>
      <c r="K85" s="132">
        <f t="shared" si="30"/>
        <v>296.23188405797106</v>
      </c>
      <c r="L85" s="42">
        <f t="shared" si="31"/>
        <v>613.20000000000005</v>
      </c>
      <c r="M85" s="81">
        <v>20000</v>
      </c>
      <c r="N85" s="79">
        <f t="shared" si="32"/>
        <v>337.70434782608697</v>
      </c>
      <c r="O85" s="44">
        <f t="shared" si="33"/>
        <v>699.048</v>
      </c>
      <c r="P85" s="371">
        <v>22800</v>
      </c>
      <c r="Q85" s="22">
        <v>138</v>
      </c>
    </row>
    <row r="86" spans="1:17" ht="15.75" customHeight="1" thickBot="1" x14ac:dyDescent="0.3">
      <c r="A86" s="83" t="s">
        <v>35</v>
      </c>
      <c r="B86" s="48">
        <v>14</v>
      </c>
      <c r="C86" s="49">
        <v>146</v>
      </c>
      <c r="D86" s="49">
        <v>6000</v>
      </c>
      <c r="E86" s="52" t="s">
        <v>67</v>
      </c>
      <c r="F86" s="36">
        <f>G86*I86</f>
        <v>6.00936</v>
      </c>
      <c r="G86" s="37">
        <v>98</v>
      </c>
      <c r="H86" s="38">
        <v>5</v>
      </c>
      <c r="I86" s="39">
        <f t="shared" si="28"/>
        <v>6.132E-2</v>
      </c>
      <c r="J86" s="40">
        <f t="shared" si="40"/>
        <v>4.1399999999999997</v>
      </c>
      <c r="K86" s="137">
        <f t="shared" si="30"/>
        <v>314.00579710144928</v>
      </c>
      <c r="L86" s="56">
        <f t="shared" si="31"/>
        <v>1299.9839999999999</v>
      </c>
      <c r="M86" s="43">
        <v>21200</v>
      </c>
      <c r="N86" s="79">
        <f t="shared" si="32"/>
        <v>355.47826086956525</v>
      </c>
      <c r="O86" s="44">
        <f t="shared" si="33"/>
        <v>1471.68</v>
      </c>
      <c r="P86" s="145">
        <v>24000</v>
      </c>
      <c r="Q86" s="22">
        <v>138</v>
      </c>
    </row>
    <row r="87" spans="1:17" ht="42.6" customHeight="1" x14ac:dyDescent="0.25">
      <c r="A87" s="977" t="s">
        <v>1</v>
      </c>
      <c r="B87" s="388" t="s">
        <v>2</v>
      </c>
      <c r="C87" s="389" t="s">
        <v>3</v>
      </c>
      <c r="D87" s="389" t="s">
        <v>4</v>
      </c>
      <c r="E87" s="966" t="s">
        <v>5</v>
      </c>
      <c r="F87" s="968" t="s">
        <v>36</v>
      </c>
      <c r="G87" s="969"/>
      <c r="H87" s="970" t="s">
        <v>37</v>
      </c>
      <c r="I87" s="971"/>
      <c r="J87" s="971"/>
      <c r="K87" s="390" t="s">
        <v>20</v>
      </c>
      <c r="L87" s="972" t="s">
        <v>38</v>
      </c>
      <c r="M87" s="973"/>
      <c r="N87" s="390" t="s">
        <v>20</v>
      </c>
      <c r="O87" s="974" t="s">
        <v>39</v>
      </c>
      <c r="P87" s="975"/>
      <c r="Q87" s="938" t="s">
        <v>21</v>
      </c>
    </row>
    <row r="88" spans="1:17" ht="15.75" customHeight="1" x14ac:dyDescent="0.25">
      <c r="A88" s="978"/>
      <c r="B88" s="85" t="s">
        <v>8</v>
      </c>
      <c r="C88" s="86" t="s">
        <v>8</v>
      </c>
      <c r="D88" s="86" t="s">
        <v>8</v>
      </c>
      <c r="E88" s="967"/>
      <c r="F88" s="397" t="s">
        <v>22</v>
      </c>
      <c r="G88" s="398" t="s">
        <v>23</v>
      </c>
      <c r="H88" s="395" t="s">
        <v>9</v>
      </c>
      <c r="I88" s="87" t="s">
        <v>10</v>
      </c>
      <c r="J88" s="31" t="s">
        <v>24</v>
      </c>
      <c r="K88" s="88"/>
      <c r="L88" s="89" t="s">
        <v>25</v>
      </c>
      <c r="M88" s="90" t="s">
        <v>13</v>
      </c>
      <c r="N88" s="91"/>
      <c r="O88" s="92" t="s">
        <v>25</v>
      </c>
      <c r="P88" s="93" t="s">
        <v>13</v>
      </c>
      <c r="Q88" s="938"/>
    </row>
    <row r="89" spans="1:17" ht="15.75" customHeight="1" x14ac:dyDescent="0.25">
      <c r="A89" s="372" t="s">
        <v>40</v>
      </c>
      <c r="B89" s="53">
        <v>26</v>
      </c>
      <c r="C89" s="54">
        <v>96</v>
      </c>
      <c r="D89" s="54">
        <v>2000</v>
      </c>
      <c r="E89" s="394" t="s">
        <v>27</v>
      </c>
      <c r="F89" s="399">
        <v>2.306</v>
      </c>
      <c r="G89" s="400">
        <v>154</v>
      </c>
      <c r="H89" s="396">
        <v>3</v>
      </c>
      <c r="I89" s="39">
        <f t="shared" ref="I89:I149" si="41">B89*C89*D89/1000000000*H89</f>
        <v>1.4976E-2</v>
      </c>
      <c r="J89" s="40">
        <f t="shared" ref="J89:J128" si="42">D89*Q89/1000000*H89</f>
        <v>0.52800000000000002</v>
      </c>
      <c r="K89" s="132">
        <f t="shared" ref="K89:K149" si="43">L89/J89</f>
        <v>842.4</v>
      </c>
      <c r="L89" s="42">
        <f t="shared" ref="L89:L149" si="44">M89*I89</f>
        <v>444.78719999999998</v>
      </c>
      <c r="M89" s="391">
        <v>29700</v>
      </c>
      <c r="N89" s="132">
        <f t="shared" ref="N89:N149" si="45">O89/J89</f>
        <v>958.69090909090903</v>
      </c>
      <c r="O89" s="49">
        <f t="shared" ref="O89:O149" si="46">I89*P89</f>
        <v>506.18880000000001</v>
      </c>
      <c r="P89" s="37">
        <v>33800</v>
      </c>
      <c r="Q89" s="22">
        <v>88</v>
      </c>
    </row>
    <row r="90" spans="1:17" ht="15.75" customHeight="1" x14ac:dyDescent="0.25">
      <c r="A90" s="408" t="s">
        <v>41</v>
      </c>
      <c r="B90" s="48">
        <v>26</v>
      </c>
      <c r="C90" s="49">
        <v>96</v>
      </c>
      <c r="D90" s="49">
        <v>3000</v>
      </c>
      <c r="E90" s="37" t="s">
        <v>27</v>
      </c>
      <c r="F90" s="399">
        <v>3.4590000000000001</v>
      </c>
      <c r="G90" s="400">
        <v>154</v>
      </c>
      <c r="H90" s="396">
        <v>3</v>
      </c>
      <c r="I90" s="39">
        <f t="shared" si="41"/>
        <v>2.2463999999999998E-2</v>
      </c>
      <c r="J90" s="40">
        <f t="shared" si="42"/>
        <v>0.79200000000000004</v>
      </c>
      <c r="K90" s="132">
        <f t="shared" si="43"/>
        <v>890.6181818181816</v>
      </c>
      <c r="L90" s="42">
        <f t="shared" si="44"/>
        <v>705.36959999999988</v>
      </c>
      <c r="M90" s="391">
        <v>31400</v>
      </c>
      <c r="N90" s="132">
        <f t="shared" si="45"/>
        <v>1012.5818181818181</v>
      </c>
      <c r="O90" s="49">
        <f t="shared" si="46"/>
        <v>801.96479999999997</v>
      </c>
      <c r="P90" s="37">
        <v>35700</v>
      </c>
      <c r="Q90" s="22">
        <v>88</v>
      </c>
    </row>
    <row r="91" spans="1:17" s="704" customFormat="1" ht="15.75" customHeight="1" x14ac:dyDescent="0.25">
      <c r="A91" s="408" t="s">
        <v>41</v>
      </c>
      <c r="B91" s="48">
        <v>26</v>
      </c>
      <c r="C91" s="49">
        <v>96</v>
      </c>
      <c r="D91" s="49">
        <v>4000</v>
      </c>
      <c r="E91" s="37" t="s">
        <v>27</v>
      </c>
      <c r="F91" s="399">
        <v>3.4590000000000001</v>
      </c>
      <c r="G91" s="400">
        <v>154</v>
      </c>
      <c r="H91" s="396">
        <v>3</v>
      </c>
      <c r="I91" s="39">
        <f t="shared" ref="I91:I92" si="47">B91*C91*D91/1000000000*H91</f>
        <v>2.9951999999999999E-2</v>
      </c>
      <c r="J91" s="40">
        <f t="shared" si="42"/>
        <v>1.056</v>
      </c>
      <c r="K91" s="132">
        <f t="shared" ref="K91:K92" si="48">L91/J91</f>
        <v>890.61818181818171</v>
      </c>
      <c r="L91" s="42">
        <f t="shared" ref="L91:L92" si="49">M91*I91</f>
        <v>940.49279999999999</v>
      </c>
      <c r="M91" s="391">
        <v>31400</v>
      </c>
      <c r="N91" s="132">
        <f t="shared" ref="N91:N92" si="50">O91/J91</f>
        <v>1012.5818181818181</v>
      </c>
      <c r="O91" s="49">
        <f t="shared" ref="O91:O92" si="51">I91*P91</f>
        <v>1069.2864</v>
      </c>
      <c r="P91" s="37">
        <v>35700</v>
      </c>
      <c r="Q91" s="22">
        <v>88</v>
      </c>
    </row>
    <row r="92" spans="1:17" s="704" customFormat="1" ht="15.75" customHeight="1" x14ac:dyDescent="0.25">
      <c r="A92" s="408" t="s">
        <v>41</v>
      </c>
      <c r="B92" s="48">
        <v>26</v>
      </c>
      <c r="C92" s="49">
        <v>96</v>
      </c>
      <c r="D92" s="49">
        <v>5000</v>
      </c>
      <c r="E92" s="37" t="s">
        <v>27</v>
      </c>
      <c r="F92" s="399">
        <v>3.4590000000000001</v>
      </c>
      <c r="G92" s="400">
        <v>154</v>
      </c>
      <c r="H92" s="396">
        <v>3</v>
      </c>
      <c r="I92" s="39">
        <f t="shared" si="47"/>
        <v>3.7440000000000001E-2</v>
      </c>
      <c r="J92" s="40">
        <f t="shared" si="42"/>
        <v>1.32</v>
      </c>
      <c r="K92" s="132">
        <f t="shared" si="48"/>
        <v>842.4</v>
      </c>
      <c r="L92" s="42">
        <f t="shared" si="49"/>
        <v>1111.9680000000001</v>
      </c>
      <c r="M92" s="391">
        <v>29700</v>
      </c>
      <c r="N92" s="132">
        <f t="shared" si="50"/>
        <v>958.69090909090903</v>
      </c>
      <c r="O92" s="49">
        <f t="shared" si="51"/>
        <v>1265.472</v>
      </c>
      <c r="P92" s="37">
        <v>33800</v>
      </c>
      <c r="Q92" s="22">
        <v>88</v>
      </c>
    </row>
    <row r="93" spans="1:17" ht="15.75" customHeight="1" thickBot="1" x14ac:dyDescent="0.3">
      <c r="A93" s="409" t="s">
        <v>41</v>
      </c>
      <c r="B93" s="278">
        <v>26</v>
      </c>
      <c r="C93" s="279">
        <v>96</v>
      </c>
      <c r="D93" s="279">
        <v>6000</v>
      </c>
      <c r="E93" s="283" t="s">
        <v>27</v>
      </c>
      <c r="F93" s="410">
        <v>6.9180000000000001</v>
      </c>
      <c r="G93" s="404">
        <v>154</v>
      </c>
      <c r="H93" s="282">
        <v>3</v>
      </c>
      <c r="I93" s="285">
        <f t="shared" si="41"/>
        <v>4.4927999999999996E-2</v>
      </c>
      <c r="J93" s="286">
        <f t="shared" si="42"/>
        <v>1.5840000000000001</v>
      </c>
      <c r="K93" s="289">
        <f t="shared" si="43"/>
        <v>890.6181818181816</v>
      </c>
      <c r="L93" s="331">
        <f t="shared" si="44"/>
        <v>1410.7391999999998</v>
      </c>
      <c r="M93" s="391">
        <v>31400</v>
      </c>
      <c r="N93" s="289">
        <f t="shared" si="45"/>
        <v>1012.5818181818181</v>
      </c>
      <c r="O93" s="279">
        <f t="shared" si="46"/>
        <v>1603.9295999999999</v>
      </c>
      <c r="P93" s="37">
        <v>35700</v>
      </c>
      <c r="Q93" s="22">
        <v>88</v>
      </c>
    </row>
    <row r="94" spans="1:17" ht="15.75" customHeight="1" thickBot="1" x14ac:dyDescent="0.3">
      <c r="A94" s="415" t="s">
        <v>41</v>
      </c>
      <c r="B94" s="416">
        <v>26</v>
      </c>
      <c r="C94" s="417">
        <v>96</v>
      </c>
      <c r="D94" s="417">
        <v>2000</v>
      </c>
      <c r="E94" s="418" t="s">
        <v>29</v>
      </c>
      <c r="F94" s="419">
        <v>2.306</v>
      </c>
      <c r="G94" s="420">
        <v>154</v>
      </c>
      <c r="H94" s="421">
        <v>3</v>
      </c>
      <c r="I94" s="422">
        <f t="shared" si="41"/>
        <v>1.4976E-2</v>
      </c>
      <c r="J94" s="423">
        <f t="shared" si="42"/>
        <v>0.52800000000000002</v>
      </c>
      <c r="K94" s="424">
        <f t="shared" si="43"/>
        <v>521.89090909090908</v>
      </c>
      <c r="L94" s="425">
        <f t="shared" si="44"/>
        <v>275.55840000000001</v>
      </c>
      <c r="M94" s="426">
        <v>18400</v>
      </c>
      <c r="N94" s="424">
        <f t="shared" si="45"/>
        <v>592.79999999999995</v>
      </c>
      <c r="O94" s="427">
        <f t="shared" si="46"/>
        <v>312.9984</v>
      </c>
      <c r="P94" s="451">
        <v>20900</v>
      </c>
      <c r="Q94" s="22">
        <v>88</v>
      </c>
    </row>
    <row r="95" spans="1:17" s="704" customFormat="1" ht="15.75" customHeight="1" thickBot="1" x14ac:dyDescent="0.3">
      <c r="A95" s="392" t="s">
        <v>41</v>
      </c>
      <c r="B95" s="393">
        <v>26</v>
      </c>
      <c r="C95" s="291">
        <v>96</v>
      </c>
      <c r="D95" s="291">
        <v>3000</v>
      </c>
      <c r="E95" s="302" t="s">
        <v>29</v>
      </c>
      <c r="F95" s="401">
        <v>2.306</v>
      </c>
      <c r="G95" s="402">
        <v>154</v>
      </c>
      <c r="H95" s="396">
        <v>3</v>
      </c>
      <c r="I95" s="39">
        <f t="shared" ref="I95" si="52">B95*C95*D95/1000000000*H95</f>
        <v>2.2463999999999998E-2</v>
      </c>
      <c r="J95" s="40">
        <f t="shared" si="42"/>
        <v>0.79200000000000004</v>
      </c>
      <c r="K95" s="132">
        <f t="shared" ref="K95" si="53">L95/J95</f>
        <v>521.89090909090896</v>
      </c>
      <c r="L95" s="42">
        <f t="shared" ref="L95" si="54">M95*I95</f>
        <v>413.33759999999995</v>
      </c>
      <c r="M95" s="426">
        <v>18400</v>
      </c>
      <c r="N95" s="132">
        <f t="shared" ref="N95" si="55">O95/J95</f>
        <v>592.79999999999995</v>
      </c>
      <c r="O95" s="49">
        <f t="shared" ref="O95" si="56">I95*P95</f>
        <v>469.49759999999998</v>
      </c>
      <c r="P95" s="451">
        <v>20900</v>
      </c>
      <c r="Q95" s="22">
        <v>88</v>
      </c>
    </row>
    <row r="96" spans="1:17" ht="15.75" customHeight="1" thickBot="1" x14ac:dyDescent="0.3">
      <c r="A96" s="392" t="s">
        <v>41</v>
      </c>
      <c r="B96" s="393">
        <v>26</v>
      </c>
      <c r="C96" s="291">
        <v>96</v>
      </c>
      <c r="D96" s="291">
        <v>4000</v>
      </c>
      <c r="E96" s="302" t="s">
        <v>29</v>
      </c>
      <c r="F96" s="401">
        <v>2.306</v>
      </c>
      <c r="G96" s="402">
        <v>154</v>
      </c>
      <c r="H96" s="396">
        <v>3</v>
      </c>
      <c r="I96" s="39">
        <f t="shared" si="41"/>
        <v>2.9951999999999999E-2</v>
      </c>
      <c r="J96" s="40">
        <f t="shared" si="42"/>
        <v>1.056</v>
      </c>
      <c r="K96" s="132">
        <f t="shared" si="43"/>
        <v>521.89090909090908</v>
      </c>
      <c r="L96" s="42">
        <f t="shared" si="44"/>
        <v>551.11680000000001</v>
      </c>
      <c r="M96" s="426">
        <v>18400</v>
      </c>
      <c r="N96" s="132">
        <f t="shared" si="45"/>
        <v>592.79999999999995</v>
      </c>
      <c r="O96" s="49">
        <f t="shared" si="46"/>
        <v>625.99680000000001</v>
      </c>
      <c r="P96" s="451">
        <v>20900</v>
      </c>
      <c r="Q96" s="22">
        <v>88</v>
      </c>
    </row>
    <row r="97" spans="1:17" s="704" customFormat="1" ht="15.75" customHeight="1" thickBot="1" x14ac:dyDescent="0.3">
      <c r="A97" s="392" t="s">
        <v>41</v>
      </c>
      <c r="B97" s="393">
        <v>26</v>
      </c>
      <c r="C97" s="291">
        <v>96</v>
      </c>
      <c r="D97" s="291">
        <v>5000</v>
      </c>
      <c r="E97" s="302" t="s">
        <v>29</v>
      </c>
      <c r="F97" s="401">
        <v>2.306</v>
      </c>
      <c r="G97" s="402">
        <v>154</v>
      </c>
      <c r="H97" s="396">
        <v>3</v>
      </c>
      <c r="I97" s="39">
        <f t="shared" ref="I97" si="57">B97*C97*D97/1000000000*H97</f>
        <v>3.7440000000000001E-2</v>
      </c>
      <c r="J97" s="40">
        <f t="shared" si="42"/>
        <v>1.32</v>
      </c>
      <c r="K97" s="132">
        <f t="shared" ref="K97" si="58">L97/J97</f>
        <v>521.89090909090908</v>
      </c>
      <c r="L97" s="42">
        <f t="shared" ref="L97" si="59">M97*I97</f>
        <v>688.89600000000007</v>
      </c>
      <c r="M97" s="426">
        <v>18400</v>
      </c>
      <c r="N97" s="132">
        <f t="shared" ref="N97" si="60">O97/J97</f>
        <v>592.79999999999995</v>
      </c>
      <c r="O97" s="49">
        <f t="shared" ref="O97" si="61">I97*P97</f>
        <v>782.49599999999998</v>
      </c>
      <c r="P97" s="451">
        <v>20900</v>
      </c>
      <c r="Q97" s="22">
        <v>88</v>
      </c>
    </row>
    <row r="98" spans="1:17" ht="15.75" customHeight="1" thickBot="1" x14ac:dyDescent="0.3">
      <c r="A98" s="429" t="s">
        <v>41</v>
      </c>
      <c r="B98" s="430">
        <v>26</v>
      </c>
      <c r="C98" s="431">
        <v>96</v>
      </c>
      <c r="D98" s="431">
        <v>6000</v>
      </c>
      <c r="E98" s="432" t="s">
        <v>29</v>
      </c>
      <c r="F98" s="403">
        <v>3.4590000000000001</v>
      </c>
      <c r="G98" s="404">
        <v>154</v>
      </c>
      <c r="H98" s="282">
        <v>3</v>
      </c>
      <c r="I98" s="285">
        <f t="shared" si="41"/>
        <v>4.4927999999999996E-2</v>
      </c>
      <c r="J98" s="286">
        <f t="shared" si="42"/>
        <v>1.5840000000000001</v>
      </c>
      <c r="K98" s="289">
        <f t="shared" si="43"/>
        <v>567.27272727272725</v>
      </c>
      <c r="L98" s="331">
        <f t="shared" si="44"/>
        <v>898.56</v>
      </c>
      <c r="M98" s="426">
        <v>20000</v>
      </c>
      <c r="N98" s="289">
        <f t="shared" si="45"/>
        <v>646.69090909090892</v>
      </c>
      <c r="O98" s="279">
        <f t="shared" si="46"/>
        <v>1024.3583999999998</v>
      </c>
      <c r="P98" s="451">
        <v>22800</v>
      </c>
      <c r="Q98" s="22">
        <v>88</v>
      </c>
    </row>
    <row r="99" spans="1:17" ht="15.75" customHeight="1" thickBot="1" x14ac:dyDescent="0.3">
      <c r="A99" s="434" t="s">
        <v>40</v>
      </c>
      <c r="B99" s="435">
        <v>26</v>
      </c>
      <c r="C99" s="436">
        <v>121</v>
      </c>
      <c r="D99" s="436">
        <v>2000</v>
      </c>
      <c r="E99" s="437" t="s">
        <v>27</v>
      </c>
      <c r="F99" s="438">
        <v>2.306</v>
      </c>
      <c r="G99" s="420">
        <v>154</v>
      </c>
      <c r="H99" s="421">
        <v>3</v>
      </c>
      <c r="I99" s="422">
        <f t="shared" ref="I99:I113" si="62">B99*C99*D99/1000000000*H99</f>
        <v>1.8876E-2</v>
      </c>
      <c r="J99" s="423">
        <f t="shared" si="42"/>
        <v>0.67800000000000005</v>
      </c>
      <c r="K99" s="424">
        <f t="shared" ref="K99:K113" si="63">L99/J99</f>
        <v>835.22123893805303</v>
      </c>
      <c r="L99" s="425">
        <f t="shared" ref="L99:L113" si="64">M99*I99</f>
        <v>566.28</v>
      </c>
      <c r="M99" s="426">
        <v>30000</v>
      </c>
      <c r="N99" s="424">
        <f t="shared" ref="N99:N113" si="65">O99/J99</f>
        <v>927.09557522123885</v>
      </c>
      <c r="O99" s="427">
        <f t="shared" ref="O99:O113" si="66">I99*P99</f>
        <v>628.57079999999996</v>
      </c>
      <c r="P99" s="451">
        <v>33300</v>
      </c>
      <c r="Q99" s="22">
        <v>113</v>
      </c>
    </row>
    <row r="100" spans="1:17" ht="15.75" customHeight="1" thickBot="1" x14ac:dyDescent="0.3">
      <c r="A100" s="408" t="s">
        <v>41</v>
      </c>
      <c r="B100" s="48">
        <v>26</v>
      </c>
      <c r="C100" s="54">
        <v>121</v>
      </c>
      <c r="D100" s="49">
        <v>3000</v>
      </c>
      <c r="E100" s="37" t="s">
        <v>27</v>
      </c>
      <c r="F100" s="399">
        <v>3.4590000000000001</v>
      </c>
      <c r="G100" s="400">
        <v>154</v>
      </c>
      <c r="H100" s="396">
        <v>3</v>
      </c>
      <c r="I100" s="39">
        <f t="shared" si="62"/>
        <v>2.8313999999999999E-2</v>
      </c>
      <c r="J100" s="40">
        <f t="shared" si="42"/>
        <v>1.0170000000000001</v>
      </c>
      <c r="K100" s="132">
        <f t="shared" si="63"/>
        <v>896.47079646017687</v>
      </c>
      <c r="L100" s="42">
        <f t="shared" si="64"/>
        <v>911.71079999999995</v>
      </c>
      <c r="M100" s="426">
        <v>32200</v>
      </c>
      <c r="N100" s="132">
        <f t="shared" si="65"/>
        <v>1016.1858407079645</v>
      </c>
      <c r="O100" s="49">
        <f t="shared" si="66"/>
        <v>1033.461</v>
      </c>
      <c r="P100" s="451">
        <v>36500</v>
      </c>
      <c r="Q100" s="22">
        <v>113</v>
      </c>
    </row>
    <row r="101" spans="1:17" s="704" customFormat="1" ht="15.75" customHeight="1" thickBot="1" x14ac:dyDescent="0.3">
      <c r="A101" s="408" t="s">
        <v>41</v>
      </c>
      <c r="B101" s="48">
        <v>26</v>
      </c>
      <c r="C101" s="54">
        <v>121</v>
      </c>
      <c r="D101" s="49">
        <v>4000</v>
      </c>
      <c r="E101" s="37" t="s">
        <v>27</v>
      </c>
      <c r="F101" s="399">
        <v>3.4590000000000001</v>
      </c>
      <c r="G101" s="400">
        <v>154</v>
      </c>
      <c r="H101" s="396">
        <v>3</v>
      </c>
      <c r="I101" s="39">
        <f t="shared" ref="I101:I102" si="67">B101*C101*D101/1000000000*H101</f>
        <v>3.7752000000000001E-2</v>
      </c>
      <c r="J101" s="40">
        <f t="shared" si="42"/>
        <v>1.3560000000000001</v>
      </c>
      <c r="K101" s="132">
        <f t="shared" ref="K101:K102" si="68">L101/J101</f>
        <v>896.47079646017687</v>
      </c>
      <c r="L101" s="42">
        <f t="shared" ref="L101:L102" si="69">M101*I101</f>
        <v>1215.6143999999999</v>
      </c>
      <c r="M101" s="426">
        <v>32200</v>
      </c>
      <c r="N101" s="132">
        <f t="shared" ref="N101:N102" si="70">O101/J101</f>
        <v>1016.1858407079646</v>
      </c>
      <c r="O101" s="49">
        <f t="shared" ref="O101:O102" si="71">I101*P101</f>
        <v>1377.9480000000001</v>
      </c>
      <c r="P101" s="451">
        <v>36500</v>
      </c>
      <c r="Q101" s="22">
        <v>113</v>
      </c>
    </row>
    <row r="102" spans="1:17" s="704" customFormat="1" ht="15.75" customHeight="1" thickBot="1" x14ac:dyDescent="0.3">
      <c r="A102" s="408" t="s">
        <v>41</v>
      </c>
      <c r="B102" s="48">
        <v>26</v>
      </c>
      <c r="C102" s="54">
        <v>121</v>
      </c>
      <c r="D102" s="49">
        <v>5000</v>
      </c>
      <c r="E102" s="37" t="s">
        <v>27</v>
      </c>
      <c r="F102" s="399">
        <v>3.4590000000000001</v>
      </c>
      <c r="G102" s="400">
        <v>154</v>
      </c>
      <c r="H102" s="396">
        <v>3</v>
      </c>
      <c r="I102" s="39">
        <f t="shared" si="67"/>
        <v>4.7190000000000003E-2</v>
      </c>
      <c r="J102" s="40">
        <f t="shared" si="42"/>
        <v>1.6949999999999998</v>
      </c>
      <c r="K102" s="132">
        <f t="shared" si="68"/>
        <v>835.22123893805315</v>
      </c>
      <c r="L102" s="42">
        <f t="shared" si="69"/>
        <v>1415.7</v>
      </c>
      <c r="M102" s="426">
        <v>30000</v>
      </c>
      <c r="N102" s="132">
        <f t="shared" si="70"/>
        <v>927.09557522123907</v>
      </c>
      <c r="O102" s="49">
        <f t="shared" si="71"/>
        <v>1571.4270000000001</v>
      </c>
      <c r="P102" s="451">
        <v>33300</v>
      </c>
      <c r="Q102" s="22">
        <v>113</v>
      </c>
    </row>
    <row r="103" spans="1:17" ht="15.75" customHeight="1" thickBot="1" x14ac:dyDescent="0.3">
      <c r="A103" s="409" t="s">
        <v>41</v>
      </c>
      <c r="B103" s="278">
        <v>26</v>
      </c>
      <c r="C103" s="280">
        <v>121</v>
      </c>
      <c r="D103" s="279">
        <v>6000</v>
      </c>
      <c r="E103" s="283" t="s">
        <v>27</v>
      </c>
      <c r="F103" s="410">
        <v>6.9180000000000001</v>
      </c>
      <c r="G103" s="404">
        <v>154</v>
      </c>
      <c r="H103" s="282">
        <v>3</v>
      </c>
      <c r="I103" s="285">
        <f t="shared" si="62"/>
        <v>5.6627999999999998E-2</v>
      </c>
      <c r="J103" s="286">
        <f t="shared" si="42"/>
        <v>2.0340000000000003</v>
      </c>
      <c r="K103" s="289">
        <f t="shared" si="63"/>
        <v>896.47079646017687</v>
      </c>
      <c r="L103" s="331">
        <f t="shared" si="64"/>
        <v>1823.4215999999999</v>
      </c>
      <c r="M103" s="426">
        <v>32200</v>
      </c>
      <c r="N103" s="289">
        <f t="shared" si="65"/>
        <v>1016.1858407079645</v>
      </c>
      <c r="O103" s="279">
        <f t="shared" si="66"/>
        <v>2066.922</v>
      </c>
      <c r="P103" s="451">
        <v>36500</v>
      </c>
      <c r="Q103" s="22">
        <v>113</v>
      </c>
    </row>
    <row r="104" spans="1:17" s="320" customFormat="1" ht="15.75" customHeight="1" thickBot="1" x14ac:dyDescent="0.3">
      <c r="A104" s="434" t="s">
        <v>40</v>
      </c>
      <c r="B104" s="435">
        <v>26</v>
      </c>
      <c r="C104" s="436">
        <v>121</v>
      </c>
      <c r="D104" s="436">
        <v>2000</v>
      </c>
      <c r="E104" s="437" t="s">
        <v>29</v>
      </c>
      <c r="F104" s="438">
        <v>2.306</v>
      </c>
      <c r="G104" s="420">
        <v>154</v>
      </c>
      <c r="H104" s="421">
        <v>3</v>
      </c>
      <c r="I104" s="422">
        <f t="shared" ref="I104:I108" si="72">B104*C104*D104/1000000000*H104</f>
        <v>1.8876E-2</v>
      </c>
      <c r="J104" s="423">
        <f t="shared" si="42"/>
        <v>0.67800000000000005</v>
      </c>
      <c r="K104" s="424">
        <f t="shared" ref="K104:K108" si="73">L104/J104</f>
        <v>512.26902654867251</v>
      </c>
      <c r="L104" s="425">
        <f t="shared" ref="L104:L108" si="74">M104*I104</f>
        <v>347.3184</v>
      </c>
      <c r="M104" s="426">
        <v>18400</v>
      </c>
      <c r="N104" s="424">
        <f t="shared" ref="N104:N108" si="75">O104/J104</f>
        <v>581.87079646017696</v>
      </c>
      <c r="O104" s="427">
        <f t="shared" ref="O104:O108" si="76">I104*P104</f>
        <v>394.50839999999999</v>
      </c>
      <c r="P104" s="451">
        <v>20900</v>
      </c>
      <c r="Q104" s="22">
        <v>113</v>
      </c>
    </row>
    <row r="105" spans="1:17" ht="15.75" customHeight="1" thickBot="1" x14ac:dyDescent="0.3">
      <c r="A105" s="408" t="s">
        <v>41</v>
      </c>
      <c r="B105" s="48">
        <v>26</v>
      </c>
      <c r="C105" s="54">
        <v>121</v>
      </c>
      <c r="D105" s="49">
        <v>3000</v>
      </c>
      <c r="E105" s="437" t="s">
        <v>29</v>
      </c>
      <c r="F105" s="399">
        <v>3.4590000000000001</v>
      </c>
      <c r="G105" s="400">
        <v>154</v>
      </c>
      <c r="H105" s="396">
        <v>3</v>
      </c>
      <c r="I105" s="39">
        <f t="shared" si="72"/>
        <v>2.8313999999999999E-2</v>
      </c>
      <c r="J105" s="40">
        <f t="shared" si="42"/>
        <v>1.0170000000000001</v>
      </c>
      <c r="K105" s="132">
        <f t="shared" si="73"/>
        <v>512.2690265486724</v>
      </c>
      <c r="L105" s="42">
        <f t="shared" si="74"/>
        <v>520.97759999999994</v>
      </c>
      <c r="M105" s="426">
        <v>18400</v>
      </c>
      <c r="N105" s="132">
        <f t="shared" si="75"/>
        <v>581.87079646017696</v>
      </c>
      <c r="O105" s="49">
        <f t="shared" si="76"/>
        <v>591.76260000000002</v>
      </c>
      <c r="P105" s="451">
        <v>20900</v>
      </c>
      <c r="Q105" s="22">
        <v>113</v>
      </c>
    </row>
    <row r="106" spans="1:17" s="704" customFormat="1" ht="15.75" customHeight="1" thickBot="1" x14ac:dyDescent="0.3">
      <c r="A106" s="408" t="s">
        <v>41</v>
      </c>
      <c r="B106" s="48">
        <v>26</v>
      </c>
      <c r="C106" s="54">
        <v>121</v>
      </c>
      <c r="D106" s="49">
        <v>4000</v>
      </c>
      <c r="E106" s="437" t="s">
        <v>29</v>
      </c>
      <c r="F106" s="399">
        <v>3.4590000000000001</v>
      </c>
      <c r="G106" s="400">
        <v>154</v>
      </c>
      <c r="H106" s="396">
        <v>3</v>
      </c>
      <c r="I106" s="39">
        <f t="shared" ref="I106:I107" si="77">B106*C106*D106/1000000000*H106</f>
        <v>3.7752000000000001E-2</v>
      </c>
      <c r="J106" s="40">
        <f t="shared" si="42"/>
        <v>1.3560000000000001</v>
      </c>
      <c r="K106" s="132">
        <f t="shared" ref="K106:K107" si="78">L106/J106</f>
        <v>512.26902654867251</v>
      </c>
      <c r="L106" s="42">
        <f t="shared" ref="L106:L107" si="79">M106*I106</f>
        <v>694.63679999999999</v>
      </c>
      <c r="M106" s="426">
        <v>18400</v>
      </c>
      <c r="N106" s="132">
        <f t="shared" ref="N106:N107" si="80">O106/J106</f>
        <v>581.87079646017696</v>
      </c>
      <c r="O106" s="49">
        <f t="shared" ref="O106:O107" si="81">I106*P106</f>
        <v>789.01679999999999</v>
      </c>
      <c r="P106" s="451">
        <v>20900</v>
      </c>
      <c r="Q106" s="22">
        <v>113</v>
      </c>
    </row>
    <row r="107" spans="1:17" s="704" customFormat="1" ht="15.75" customHeight="1" thickBot="1" x14ac:dyDescent="0.3">
      <c r="A107" s="408" t="s">
        <v>41</v>
      </c>
      <c r="B107" s="48">
        <v>26</v>
      </c>
      <c r="C107" s="54">
        <v>121</v>
      </c>
      <c r="D107" s="49">
        <v>5000</v>
      </c>
      <c r="E107" s="437" t="s">
        <v>29</v>
      </c>
      <c r="F107" s="399">
        <v>3.4590000000000001</v>
      </c>
      <c r="G107" s="400">
        <v>154</v>
      </c>
      <c r="H107" s="396">
        <v>3</v>
      </c>
      <c r="I107" s="39">
        <f t="shared" si="77"/>
        <v>4.7190000000000003E-2</v>
      </c>
      <c r="J107" s="40">
        <f t="shared" si="42"/>
        <v>1.6949999999999998</v>
      </c>
      <c r="K107" s="132">
        <f t="shared" si="78"/>
        <v>512.26902654867263</v>
      </c>
      <c r="L107" s="42">
        <f t="shared" si="79"/>
        <v>868.29600000000005</v>
      </c>
      <c r="M107" s="426">
        <v>18400</v>
      </c>
      <c r="N107" s="132">
        <f t="shared" si="80"/>
        <v>581.87079646017708</v>
      </c>
      <c r="O107" s="49">
        <f t="shared" si="81"/>
        <v>986.27100000000007</v>
      </c>
      <c r="P107" s="451">
        <v>20900</v>
      </c>
      <c r="Q107" s="22">
        <v>113</v>
      </c>
    </row>
    <row r="108" spans="1:17" ht="15.75" customHeight="1" thickBot="1" x14ac:dyDescent="0.3">
      <c r="A108" s="409" t="s">
        <v>41</v>
      </c>
      <c r="B108" s="278">
        <v>26</v>
      </c>
      <c r="C108" s="280">
        <v>121</v>
      </c>
      <c r="D108" s="279">
        <v>6000</v>
      </c>
      <c r="E108" s="437" t="s">
        <v>29</v>
      </c>
      <c r="F108" s="410">
        <v>6.9180000000000001</v>
      </c>
      <c r="G108" s="404">
        <v>154</v>
      </c>
      <c r="H108" s="282">
        <v>3</v>
      </c>
      <c r="I108" s="285">
        <f t="shared" si="72"/>
        <v>5.6627999999999998E-2</v>
      </c>
      <c r="J108" s="286">
        <f t="shared" si="42"/>
        <v>2.0340000000000003</v>
      </c>
      <c r="K108" s="289">
        <f t="shared" si="73"/>
        <v>556.81415929203536</v>
      </c>
      <c r="L108" s="331">
        <f t="shared" si="74"/>
        <v>1132.56</v>
      </c>
      <c r="M108" s="426">
        <v>20000</v>
      </c>
      <c r="N108" s="289">
        <f t="shared" si="75"/>
        <v>634.76814159292019</v>
      </c>
      <c r="O108" s="279">
        <f t="shared" si="76"/>
        <v>1291.1183999999998</v>
      </c>
      <c r="P108" s="451">
        <v>22800</v>
      </c>
      <c r="Q108" s="22">
        <v>113</v>
      </c>
    </row>
    <row r="109" spans="1:17" ht="15.75" customHeight="1" thickBot="1" x14ac:dyDescent="0.3">
      <c r="A109" s="415" t="s">
        <v>41</v>
      </c>
      <c r="B109" s="435">
        <v>36</v>
      </c>
      <c r="C109" s="417">
        <v>96</v>
      </c>
      <c r="D109" s="417">
        <v>2000</v>
      </c>
      <c r="E109" s="418" t="s">
        <v>27</v>
      </c>
      <c r="F109" s="419">
        <v>2.306</v>
      </c>
      <c r="G109" s="420">
        <v>154</v>
      </c>
      <c r="H109" s="421">
        <v>3</v>
      </c>
      <c r="I109" s="422">
        <f t="shared" si="62"/>
        <v>2.0735999999999997E-2</v>
      </c>
      <c r="J109" s="423">
        <f t="shared" si="42"/>
        <v>0.52800000000000002</v>
      </c>
      <c r="K109" s="424">
        <f t="shared" si="63"/>
        <v>1166.3999999999996</v>
      </c>
      <c r="L109" s="425">
        <f t="shared" si="64"/>
        <v>615.85919999999987</v>
      </c>
      <c r="M109" s="426">
        <v>29700</v>
      </c>
      <c r="N109" s="424">
        <f t="shared" si="65"/>
        <v>1327.4181818181814</v>
      </c>
      <c r="O109" s="427">
        <f t="shared" si="66"/>
        <v>700.87679999999989</v>
      </c>
      <c r="P109" s="451">
        <v>33800</v>
      </c>
      <c r="Q109" s="22">
        <v>88</v>
      </c>
    </row>
    <row r="110" spans="1:17" ht="15.75" customHeight="1" thickBot="1" x14ac:dyDescent="0.3">
      <c r="A110" s="392" t="s">
        <v>41</v>
      </c>
      <c r="B110" s="53">
        <v>36</v>
      </c>
      <c r="C110" s="291">
        <v>96</v>
      </c>
      <c r="D110" s="291">
        <v>3000</v>
      </c>
      <c r="E110" s="418" t="s">
        <v>27</v>
      </c>
      <c r="F110" s="401">
        <v>2.306</v>
      </c>
      <c r="G110" s="402">
        <v>154</v>
      </c>
      <c r="H110" s="396">
        <v>3</v>
      </c>
      <c r="I110" s="39">
        <f t="shared" si="62"/>
        <v>3.1104E-2</v>
      </c>
      <c r="J110" s="40">
        <f t="shared" si="42"/>
        <v>0.79200000000000004</v>
      </c>
      <c r="K110" s="132">
        <f t="shared" si="63"/>
        <v>1233.1636363636364</v>
      </c>
      <c r="L110" s="42">
        <f t="shared" si="64"/>
        <v>976.66560000000004</v>
      </c>
      <c r="M110" s="426">
        <v>31400</v>
      </c>
      <c r="N110" s="132">
        <f t="shared" si="65"/>
        <v>1402.0363636363636</v>
      </c>
      <c r="O110" s="49">
        <f t="shared" si="66"/>
        <v>1110.4128000000001</v>
      </c>
      <c r="P110" s="451">
        <v>35700</v>
      </c>
      <c r="Q110" s="22">
        <v>88</v>
      </c>
    </row>
    <row r="111" spans="1:17" s="704" customFormat="1" ht="15.75" customHeight="1" thickBot="1" x14ac:dyDescent="0.3">
      <c r="A111" s="392" t="s">
        <v>41</v>
      </c>
      <c r="B111" s="53">
        <v>36</v>
      </c>
      <c r="C111" s="291">
        <v>96</v>
      </c>
      <c r="D111" s="291">
        <v>4000</v>
      </c>
      <c r="E111" s="418" t="s">
        <v>27</v>
      </c>
      <c r="F111" s="401">
        <v>2.306</v>
      </c>
      <c r="G111" s="402">
        <v>154</v>
      </c>
      <c r="H111" s="396">
        <v>3</v>
      </c>
      <c r="I111" s="39">
        <f t="shared" ref="I111:I112" si="82">B111*C111*D111/1000000000*H111</f>
        <v>4.1471999999999995E-2</v>
      </c>
      <c r="J111" s="40">
        <f t="shared" si="42"/>
        <v>1.056</v>
      </c>
      <c r="K111" s="132">
        <f t="shared" ref="K111:K112" si="83">L111/J111</f>
        <v>1233.1636363636362</v>
      </c>
      <c r="L111" s="42">
        <f t="shared" ref="L111:L112" si="84">M111*I111</f>
        <v>1302.2207999999998</v>
      </c>
      <c r="M111" s="426">
        <v>31400</v>
      </c>
      <c r="N111" s="132">
        <f t="shared" ref="N111:N112" si="85">O111/J111</f>
        <v>1402.0363636363634</v>
      </c>
      <c r="O111" s="49">
        <f t="shared" ref="O111:O112" si="86">I111*P111</f>
        <v>1480.5503999999999</v>
      </c>
      <c r="P111" s="451">
        <v>35700</v>
      </c>
      <c r="Q111" s="22">
        <v>88</v>
      </c>
    </row>
    <row r="112" spans="1:17" s="704" customFormat="1" ht="15.75" customHeight="1" thickBot="1" x14ac:dyDescent="0.3">
      <c r="A112" s="392" t="s">
        <v>41</v>
      </c>
      <c r="B112" s="53">
        <v>36</v>
      </c>
      <c r="C112" s="291">
        <v>96</v>
      </c>
      <c r="D112" s="291">
        <v>5000</v>
      </c>
      <c r="E112" s="418" t="s">
        <v>27</v>
      </c>
      <c r="F112" s="401">
        <v>2.306</v>
      </c>
      <c r="G112" s="402">
        <v>154</v>
      </c>
      <c r="H112" s="396">
        <v>3</v>
      </c>
      <c r="I112" s="39">
        <f t="shared" si="82"/>
        <v>5.1839999999999997E-2</v>
      </c>
      <c r="J112" s="40">
        <f t="shared" si="42"/>
        <v>1.32</v>
      </c>
      <c r="K112" s="132">
        <f t="shared" si="83"/>
        <v>1166.3999999999999</v>
      </c>
      <c r="L112" s="42">
        <f t="shared" si="84"/>
        <v>1539.6479999999999</v>
      </c>
      <c r="M112" s="426">
        <v>29700</v>
      </c>
      <c r="N112" s="132">
        <f t="shared" si="85"/>
        <v>1327.4181818181817</v>
      </c>
      <c r="O112" s="49">
        <f t="shared" si="86"/>
        <v>1752.192</v>
      </c>
      <c r="P112" s="451">
        <v>33800</v>
      </c>
      <c r="Q112" s="22">
        <v>88</v>
      </c>
    </row>
    <row r="113" spans="1:17" s="387" customFormat="1" ht="15.75" customHeight="1" thickBot="1" x14ac:dyDescent="0.3">
      <c r="A113" s="429" t="s">
        <v>41</v>
      </c>
      <c r="B113" s="439">
        <v>36</v>
      </c>
      <c r="C113" s="431">
        <v>96</v>
      </c>
      <c r="D113" s="431">
        <v>6000</v>
      </c>
      <c r="E113" s="418" t="s">
        <v>27</v>
      </c>
      <c r="F113" s="403">
        <v>3.4590000000000001</v>
      </c>
      <c r="G113" s="404">
        <v>154</v>
      </c>
      <c r="H113" s="282">
        <v>3</v>
      </c>
      <c r="I113" s="285">
        <f t="shared" si="62"/>
        <v>6.2207999999999999E-2</v>
      </c>
      <c r="J113" s="286">
        <f t="shared" si="42"/>
        <v>1.5840000000000001</v>
      </c>
      <c r="K113" s="289">
        <f t="shared" si="63"/>
        <v>1233.1636363636364</v>
      </c>
      <c r="L113" s="331">
        <f t="shared" si="64"/>
        <v>1953.3312000000001</v>
      </c>
      <c r="M113" s="426">
        <v>31400</v>
      </c>
      <c r="N113" s="289">
        <f t="shared" si="65"/>
        <v>1402.0363636363636</v>
      </c>
      <c r="O113" s="279">
        <f t="shared" si="66"/>
        <v>2220.8256000000001</v>
      </c>
      <c r="P113" s="451">
        <v>35700</v>
      </c>
      <c r="Q113" s="22">
        <v>88</v>
      </c>
    </row>
    <row r="114" spans="1:17" ht="15.75" customHeight="1" thickBot="1" x14ac:dyDescent="0.3">
      <c r="A114" s="415" t="s">
        <v>41</v>
      </c>
      <c r="B114" s="435">
        <v>36</v>
      </c>
      <c r="C114" s="417">
        <v>96</v>
      </c>
      <c r="D114" s="417">
        <v>2000</v>
      </c>
      <c r="E114" s="418" t="s">
        <v>29</v>
      </c>
      <c r="F114" s="419">
        <v>2.306</v>
      </c>
      <c r="G114" s="420">
        <v>154</v>
      </c>
      <c r="H114" s="421">
        <v>3</v>
      </c>
      <c r="I114" s="422">
        <f t="shared" ref="I114:I118" si="87">B114*C114*D114/1000000000*H114</f>
        <v>2.0735999999999997E-2</v>
      </c>
      <c r="J114" s="423">
        <f t="shared" si="42"/>
        <v>0.52800000000000002</v>
      </c>
      <c r="K114" s="424">
        <f t="shared" ref="K114:K118" si="88">L114/J114</f>
        <v>722.6181818181816</v>
      </c>
      <c r="L114" s="425">
        <f t="shared" ref="L114:L118" si="89">M114*I114</f>
        <v>381.54239999999993</v>
      </c>
      <c r="M114" s="426">
        <v>18400</v>
      </c>
      <c r="N114" s="424">
        <f t="shared" ref="N114:N118" si="90">O114/J114</f>
        <v>820.79999999999984</v>
      </c>
      <c r="O114" s="427">
        <f t="shared" ref="O114:O118" si="91">I114*P114</f>
        <v>433.38239999999996</v>
      </c>
      <c r="P114" s="451">
        <v>20900</v>
      </c>
      <c r="Q114" s="22">
        <v>88</v>
      </c>
    </row>
    <row r="115" spans="1:17" ht="15.75" customHeight="1" thickBot="1" x14ac:dyDescent="0.3">
      <c r="A115" s="392" t="s">
        <v>41</v>
      </c>
      <c r="B115" s="53">
        <v>36</v>
      </c>
      <c r="C115" s="291">
        <v>96</v>
      </c>
      <c r="D115" s="291">
        <v>3000</v>
      </c>
      <c r="E115" s="302" t="s">
        <v>29</v>
      </c>
      <c r="F115" s="401">
        <v>2.306</v>
      </c>
      <c r="G115" s="402">
        <v>154</v>
      </c>
      <c r="H115" s="396">
        <v>3</v>
      </c>
      <c r="I115" s="39">
        <f t="shared" si="87"/>
        <v>3.1104E-2</v>
      </c>
      <c r="J115" s="40">
        <f t="shared" si="42"/>
        <v>0.79200000000000004</v>
      </c>
      <c r="K115" s="132">
        <f t="shared" si="88"/>
        <v>722.61818181818171</v>
      </c>
      <c r="L115" s="42">
        <f t="shared" si="89"/>
        <v>572.31359999999995</v>
      </c>
      <c r="M115" s="426">
        <v>18400</v>
      </c>
      <c r="N115" s="132">
        <f t="shared" si="90"/>
        <v>820.79999999999984</v>
      </c>
      <c r="O115" s="49">
        <f t="shared" si="91"/>
        <v>650.07359999999994</v>
      </c>
      <c r="P115" s="451">
        <v>20900</v>
      </c>
      <c r="Q115" s="22">
        <v>88</v>
      </c>
    </row>
    <row r="116" spans="1:17" s="704" customFormat="1" ht="15.75" customHeight="1" thickBot="1" x14ac:dyDescent="0.3">
      <c r="A116" s="392" t="s">
        <v>41</v>
      </c>
      <c r="B116" s="53">
        <v>36</v>
      </c>
      <c r="C116" s="291">
        <v>96</v>
      </c>
      <c r="D116" s="291">
        <v>4000</v>
      </c>
      <c r="E116" s="302" t="s">
        <v>29</v>
      </c>
      <c r="F116" s="401">
        <v>2.306</v>
      </c>
      <c r="G116" s="402">
        <v>154</v>
      </c>
      <c r="H116" s="396">
        <v>3</v>
      </c>
      <c r="I116" s="39">
        <f t="shared" ref="I116:I117" si="92">B116*C116*D116/1000000000*H116</f>
        <v>4.1471999999999995E-2</v>
      </c>
      <c r="J116" s="40">
        <f t="shared" si="42"/>
        <v>1.056</v>
      </c>
      <c r="K116" s="132">
        <f t="shared" ref="K116:K117" si="93">L116/J116</f>
        <v>722.6181818181816</v>
      </c>
      <c r="L116" s="42">
        <f t="shared" ref="L116:L117" si="94">M116*I116</f>
        <v>763.08479999999986</v>
      </c>
      <c r="M116" s="426">
        <v>18400</v>
      </c>
      <c r="N116" s="132">
        <f t="shared" ref="N116:N117" si="95">O116/J116</f>
        <v>820.79999999999984</v>
      </c>
      <c r="O116" s="49">
        <f t="shared" ref="O116:O117" si="96">I116*P116</f>
        <v>866.76479999999992</v>
      </c>
      <c r="P116" s="451">
        <v>20900</v>
      </c>
      <c r="Q116" s="22">
        <v>88</v>
      </c>
    </row>
    <row r="117" spans="1:17" s="704" customFormat="1" ht="15.75" customHeight="1" thickBot="1" x14ac:dyDescent="0.3">
      <c r="A117" s="392" t="s">
        <v>41</v>
      </c>
      <c r="B117" s="53">
        <v>36</v>
      </c>
      <c r="C117" s="291">
        <v>96</v>
      </c>
      <c r="D117" s="291">
        <v>5000</v>
      </c>
      <c r="E117" s="302" t="s">
        <v>29</v>
      </c>
      <c r="F117" s="401">
        <v>2.306</v>
      </c>
      <c r="G117" s="402">
        <v>154</v>
      </c>
      <c r="H117" s="396">
        <v>3</v>
      </c>
      <c r="I117" s="39">
        <f t="shared" si="92"/>
        <v>5.1839999999999997E-2</v>
      </c>
      <c r="J117" s="40">
        <f t="shared" si="42"/>
        <v>1.32</v>
      </c>
      <c r="K117" s="132">
        <f t="shared" si="93"/>
        <v>722.61818181818182</v>
      </c>
      <c r="L117" s="42">
        <f t="shared" si="94"/>
        <v>953.85599999999999</v>
      </c>
      <c r="M117" s="426">
        <v>18400</v>
      </c>
      <c r="N117" s="132">
        <f t="shared" si="95"/>
        <v>820.79999999999984</v>
      </c>
      <c r="O117" s="49">
        <f t="shared" si="96"/>
        <v>1083.4559999999999</v>
      </c>
      <c r="P117" s="451">
        <v>20900</v>
      </c>
      <c r="Q117" s="22">
        <v>88</v>
      </c>
    </row>
    <row r="118" spans="1:17" s="320" customFormat="1" ht="15.75" customHeight="1" thickBot="1" x14ac:dyDescent="0.3">
      <c r="A118" s="429" t="s">
        <v>41</v>
      </c>
      <c r="B118" s="439">
        <v>36</v>
      </c>
      <c r="C118" s="431">
        <v>96</v>
      </c>
      <c r="D118" s="431">
        <v>6000</v>
      </c>
      <c r="E118" s="432" t="s">
        <v>29</v>
      </c>
      <c r="F118" s="403">
        <v>3.4590000000000001</v>
      </c>
      <c r="G118" s="404">
        <v>154</v>
      </c>
      <c r="H118" s="282">
        <v>3</v>
      </c>
      <c r="I118" s="285">
        <f t="shared" si="87"/>
        <v>6.2207999999999999E-2</v>
      </c>
      <c r="J118" s="286">
        <f t="shared" si="42"/>
        <v>1.5840000000000001</v>
      </c>
      <c r="K118" s="289">
        <f t="shared" si="88"/>
        <v>785.4545454545455</v>
      </c>
      <c r="L118" s="331">
        <f t="shared" si="89"/>
        <v>1244.1600000000001</v>
      </c>
      <c r="M118" s="426">
        <v>20000</v>
      </c>
      <c r="N118" s="289">
        <f t="shared" si="90"/>
        <v>895.41818181818178</v>
      </c>
      <c r="O118" s="279">
        <f t="shared" si="91"/>
        <v>1418.3424</v>
      </c>
      <c r="P118" s="451">
        <v>22800</v>
      </c>
      <c r="Q118" s="22">
        <v>88</v>
      </c>
    </row>
    <row r="119" spans="1:17" ht="15.75" customHeight="1" x14ac:dyDescent="0.25">
      <c r="A119" s="412" t="s">
        <v>40</v>
      </c>
      <c r="B119" s="267">
        <v>36</v>
      </c>
      <c r="C119" s="268">
        <v>121</v>
      </c>
      <c r="D119" s="268">
        <v>2000</v>
      </c>
      <c r="E119" s="413" t="s">
        <v>27</v>
      </c>
      <c r="F119" s="414">
        <v>2.306</v>
      </c>
      <c r="G119" s="405">
        <v>154</v>
      </c>
      <c r="H119" s="269">
        <v>3</v>
      </c>
      <c r="I119" s="272">
        <f t="shared" ref="I119:I128" si="97">B119*C119*D119/1000000000*H119</f>
        <v>2.6136E-2</v>
      </c>
      <c r="J119" s="273">
        <f t="shared" si="42"/>
        <v>0.67800000000000005</v>
      </c>
      <c r="K119" s="136">
        <f t="shared" ref="K119:K128" si="98">L119/J119</f>
        <v>1156.4601769911503</v>
      </c>
      <c r="L119" s="334">
        <f t="shared" ref="L119:L128" si="99">M119*I119</f>
        <v>784.08</v>
      </c>
      <c r="M119" s="406">
        <v>30000</v>
      </c>
      <c r="N119" s="136">
        <f t="shared" ref="N119:N128" si="100">O119/J119</f>
        <v>1283.6707964601769</v>
      </c>
      <c r="O119" s="358">
        <f t="shared" ref="O119:O128" si="101">I119*P119</f>
        <v>870.3288</v>
      </c>
      <c r="P119" s="270">
        <v>33300</v>
      </c>
      <c r="Q119" s="22">
        <v>113</v>
      </c>
    </row>
    <row r="120" spans="1:17" ht="15.75" customHeight="1" x14ac:dyDescent="0.25">
      <c r="A120" s="408" t="s">
        <v>41</v>
      </c>
      <c r="B120" s="53">
        <v>36</v>
      </c>
      <c r="C120" s="54">
        <v>121</v>
      </c>
      <c r="D120" s="49">
        <v>3000</v>
      </c>
      <c r="E120" s="37" t="s">
        <v>27</v>
      </c>
      <c r="F120" s="399">
        <v>3.4590000000000001</v>
      </c>
      <c r="G120" s="400">
        <v>154</v>
      </c>
      <c r="H120" s="396">
        <v>3</v>
      </c>
      <c r="I120" s="39">
        <f t="shared" si="97"/>
        <v>3.9204000000000003E-2</v>
      </c>
      <c r="J120" s="40">
        <f t="shared" si="42"/>
        <v>1.0170000000000001</v>
      </c>
      <c r="K120" s="132">
        <f t="shared" si="98"/>
        <v>1241.2672566371682</v>
      </c>
      <c r="L120" s="42">
        <f t="shared" si="99"/>
        <v>1262.3688000000002</v>
      </c>
      <c r="M120" s="406">
        <v>32200</v>
      </c>
      <c r="N120" s="132">
        <f t="shared" si="100"/>
        <v>1407.0265486725664</v>
      </c>
      <c r="O120" s="49">
        <f t="shared" si="101"/>
        <v>1430.9460000000001</v>
      </c>
      <c r="P120" s="270">
        <v>36500</v>
      </c>
      <c r="Q120" s="22">
        <v>113</v>
      </c>
    </row>
    <row r="121" spans="1:17" s="704" customFormat="1" ht="15.75" customHeight="1" x14ac:dyDescent="0.25">
      <c r="A121" s="408" t="s">
        <v>41</v>
      </c>
      <c r="B121" s="53">
        <v>36</v>
      </c>
      <c r="C121" s="54">
        <v>121</v>
      </c>
      <c r="D121" s="49">
        <v>4000</v>
      </c>
      <c r="E121" s="37" t="s">
        <v>27</v>
      </c>
      <c r="F121" s="399">
        <v>3.4590000000000001</v>
      </c>
      <c r="G121" s="400">
        <v>154</v>
      </c>
      <c r="H121" s="396">
        <v>3</v>
      </c>
      <c r="I121" s="39">
        <f t="shared" ref="I121:I122" si="102">B121*C121*D121/1000000000*H121</f>
        <v>5.2271999999999999E-2</v>
      </c>
      <c r="J121" s="40">
        <f t="shared" si="42"/>
        <v>1.3560000000000001</v>
      </c>
      <c r="K121" s="132">
        <f t="shared" ref="K121:K122" si="103">L121/J121</f>
        <v>1241.267256637168</v>
      </c>
      <c r="L121" s="42">
        <f t="shared" ref="L121:L122" si="104">M121*I121</f>
        <v>1683.1584</v>
      </c>
      <c r="M121" s="406">
        <v>32200</v>
      </c>
      <c r="N121" s="132">
        <f t="shared" ref="N121:N122" si="105">O121/J121</f>
        <v>1407.0265486725662</v>
      </c>
      <c r="O121" s="49">
        <f t="shared" ref="O121:O122" si="106">I121*P121</f>
        <v>1907.9279999999999</v>
      </c>
      <c r="P121" s="270">
        <v>36500</v>
      </c>
      <c r="Q121" s="22">
        <v>113</v>
      </c>
    </row>
    <row r="122" spans="1:17" s="704" customFormat="1" ht="15.75" customHeight="1" x14ac:dyDescent="0.25">
      <c r="A122" s="408" t="s">
        <v>41</v>
      </c>
      <c r="B122" s="53">
        <v>36</v>
      </c>
      <c r="C122" s="54">
        <v>121</v>
      </c>
      <c r="D122" s="49">
        <v>5000</v>
      </c>
      <c r="E122" s="37" t="s">
        <v>27</v>
      </c>
      <c r="F122" s="399">
        <v>3.4590000000000001</v>
      </c>
      <c r="G122" s="400">
        <v>154</v>
      </c>
      <c r="H122" s="396">
        <v>3</v>
      </c>
      <c r="I122" s="39">
        <f t="shared" si="102"/>
        <v>6.5340000000000009E-2</v>
      </c>
      <c r="J122" s="40">
        <f t="shared" si="42"/>
        <v>1.6949999999999998</v>
      </c>
      <c r="K122" s="132">
        <f t="shared" si="103"/>
        <v>1156.4601769911508</v>
      </c>
      <c r="L122" s="42">
        <f t="shared" si="104"/>
        <v>1960.2000000000003</v>
      </c>
      <c r="M122" s="406">
        <v>30000</v>
      </c>
      <c r="N122" s="132">
        <f t="shared" si="105"/>
        <v>1283.6707964601771</v>
      </c>
      <c r="O122" s="49">
        <f t="shared" si="106"/>
        <v>2175.8220000000001</v>
      </c>
      <c r="P122" s="270">
        <v>33300</v>
      </c>
      <c r="Q122" s="22">
        <v>113</v>
      </c>
    </row>
    <row r="123" spans="1:17" ht="15.75" customHeight="1" thickBot="1" x14ac:dyDescent="0.3">
      <c r="A123" s="409" t="s">
        <v>41</v>
      </c>
      <c r="B123" s="439">
        <v>36</v>
      </c>
      <c r="C123" s="280">
        <v>121</v>
      </c>
      <c r="D123" s="279">
        <v>6000</v>
      </c>
      <c r="E123" s="283" t="s">
        <v>27</v>
      </c>
      <c r="F123" s="410">
        <v>6.9180000000000001</v>
      </c>
      <c r="G123" s="404">
        <v>154</v>
      </c>
      <c r="H123" s="282">
        <v>3</v>
      </c>
      <c r="I123" s="285">
        <f t="shared" si="97"/>
        <v>7.8408000000000005E-2</v>
      </c>
      <c r="J123" s="286">
        <f t="shared" si="42"/>
        <v>2.0340000000000003</v>
      </c>
      <c r="K123" s="289">
        <f t="shared" si="98"/>
        <v>1241.2672566371682</v>
      </c>
      <c r="L123" s="331">
        <f t="shared" si="99"/>
        <v>2524.7376000000004</v>
      </c>
      <c r="M123" s="406">
        <v>32200</v>
      </c>
      <c r="N123" s="289">
        <f t="shared" si="100"/>
        <v>1407.0265486725664</v>
      </c>
      <c r="O123" s="279">
        <f t="shared" si="101"/>
        <v>2861.8920000000003</v>
      </c>
      <c r="P123" s="432">
        <v>36500</v>
      </c>
      <c r="Q123" s="22">
        <v>113</v>
      </c>
    </row>
    <row r="124" spans="1:17" s="141" customFormat="1" ht="15.75" customHeight="1" thickBot="1" x14ac:dyDescent="0.3">
      <c r="A124" s="415" t="s">
        <v>41</v>
      </c>
      <c r="B124" s="435">
        <v>36</v>
      </c>
      <c r="C124" s="417">
        <v>121</v>
      </c>
      <c r="D124" s="417">
        <v>2000</v>
      </c>
      <c r="E124" s="418" t="s">
        <v>29</v>
      </c>
      <c r="F124" s="419">
        <v>2.306</v>
      </c>
      <c r="G124" s="420">
        <v>154</v>
      </c>
      <c r="H124" s="421">
        <v>3</v>
      </c>
      <c r="I124" s="422">
        <f t="shared" si="97"/>
        <v>2.6136E-2</v>
      </c>
      <c r="J124" s="423">
        <f t="shared" si="42"/>
        <v>0.67800000000000005</v>
      </c>
      <c r="K124" s="424">
        <f t="shared" si="98"/>
        <v>709.29557522123889</v>
      </c>
      <c r="L124" s="425">
        <f t="shared" si="99"/>
        <v>480.9024</v>
      </c>
      <c r="M124" s="426">
        <v>18400</v>
      </c>
      <c r="N124" s="424">
        <f t="shared" si="100"/>
        <v>805.66725663716807</v>
      </c>
      <c r="O124" s="427">
        <f t="shared" si="101"/>
        <v>546.24239999999998</v>
      </c>
      <c r="P124" s="270">
        <v>20900</v>
      </c>
      <c r="Q124" s="22">
        <v>113</v>
      </c>
    </row>
    <row r="125" spans="1:17" ht="15.75" customHeight="1" thickBot="1" x14ac:dyDescent="0.3">
      <c r="A125" s="392" t="s">
        <v>41</v>
      </c>
      <c r="B125" s="53">
        <v>36</v>
      </c>
      <c r="C125" s="417">
        <v>121</v>
      </c>
      <c r="D125" s="291">
        <v>3000</v>
      </c>
      <c r="E125" s="302" t="s">
        <v>29</v>
      </c>
      <c r="F125" s="401">
        <v>2.306</v>
      </c>
      <c r="G125" s="402">
        <v>154</v>
      </c>
      <c r="H125" s="396">
        <v>3</v>
      </c>
      <c r="I125" s="39">
        <f t="shared" si="97"/>
        <v>3.9204000000000003E-2</v>
      </c>
      <c r="J125" s="40">
        <f t="shared" si="42"/>
        <v>1.0170000000000001</v>
      </c>
      <c r="K125" s="132">
        <f t="shared" si="98"/>
        <v>709.29557522123889</v>
      </c>
      <c r="L125" s="42">
        <f t="shared" si="99"/>
        <v>721.35360000000003</v>
      </c>
      <c r="M125" s="426">
        <v>18400</v>
      </c>
      <c r="N125" s="132">
        <f t="shared" si="100"/>
        <v>805.66725663716807</v>
      </c>
      <c r="O125" s="49">
        <f t="shared" si="101"/>
        <v>819.36360000000002</v>
      </c>
      <c r="P125" s="270">
        <v>20900</v>
      </c>
      <c r="Q125" s="22">
        <v>113</v>
      </c>
    </row>
    <row r="126" spans="1:17" s="704" customFormat="1" ht="15.75" customHeight="1" thickBot="1" x14ac:dyDescent="0.3">
      <c r="A126" s="392" t="s">
        <v>41</v>
      </c>
      <c r="B126" s="53">
        <v>36</v>
      </c>
      <c r="C126" s="417">
        <v>121</v>
      </c>
      <c r="D126" s="291">
        <v>4000</v>
      </c>
      <c r="E126" s="302" t="s">
        <v>29</v>
      </c>
      <c r="F126" s="401">
        <v>2.306</v>
      </c>
      <c r="G126" s="402">
        <v>154</v>
      </c>
      <c r="H126" s="396">
        <v>3</v>
      </c>
      <c r="I126" s="39">
        <f t="shared" ref="I126:I127" si="107">B126*C126*D126/1000000000*H126</f>
        <v>5.2271999999999999E-2</v>
      </c>
      <c r="J126" s="40">
        <f t="shared" si="42"/>
        <v>1.3560000000000001</v>
      </c>
      <c r="K126" s="132">
        <f t="shared" ref="K126:K127" si="108">L126/J126</f>
        <v>709.29557522123889</v>
      </c>
      <c r="L126" s="42">
        <f t="shared" ref="L126:L127" si="109">M126*I126</f>
        <v>961.8048</v>
      </c>
      <c r="M126" s="426">
        <v>18400</v>
      </c>
      <c r="N126" s="132">
        <f t="shared" ref="N126:N127" si="110">O126/J126</f>
        <v>805.66725663716807</v>
      </c>
      <c r="O126" s="49">
        <f t="shared" ref="O126:O127" si="111">I126*P126</f>
        <v>1092.4848</v>
      </c>
      <c r="P126" s="270">
        <v>20900</v>
      </c>
      <c r="Q126" s="22">
        <v>113</v>
      </c>
    </row>
    <row r="127" spans="1:17" s="704" customFormat="1" ht="15.75" customHeight="1" thickBot="1" x14ac:dyDescent="0.3">
      <c r="A127" s="392" t="s">
        <v>41</v>
      </c>
      <c r="B127" s="53">
        <v>36</v>
      </c>
      <c r="C127" s="417">
        <v>121</v>
      </c>
      <c r="D127" s="291">
        <v>5000</v>
      </c>
      <c r="E127" s="302" t="s">
        <v>29</v>
      </c>
      <c r="F127" s="401">
        <v>2.306</v>
      </c>
      <c r="G127" s="402">
        <v>154</v>
      </c>
      <c r="H127" s="396">
        <v>3</v>
      </c>
      <c r="I127" s="39">
        <f t="shared" si="107"/>
        <v>6.5340000000000009E-2</v>
      </c>
      <c r="J127" s="40">
        <f t="shared" si="42"/>
        <v>1.6949999999999998</v>
      </c>
      <c r="K127" s="132">
        <f t="shared" si="108"/>
        <v>709.29557522123901</v>
      </c>
      <c r="L127" s="42">
        <f t="shared" si="109"/>
        <v>1202.2560000000001</v>
      </c>
      <c r="M127" s="426">
        <v>18400</v>
      </c>
      <c r="N127" s="132">
        <f t="shared" si="110"/>
        <v>805.66725663716829</v>
      </c>
      <c r="O127" s="49">
        <f t="shared" si="111"/>
        <v>1365.6060000000002</v>
      </c>
      <c r="P127" s="270">
        <v>20900</v>
      </c>
      <c r="Q127" s="22">
        <v>113</v>
      </c>
    </row>
    <row r="128" spans="1:17" ht="15.75" thickBot="1" x14ac:dyDescent="0.3">
      <c r="A128" s="429" t="s">
        <v>41</v>
      </c>
      <c r="B128" s="439">
        <v>36</v>
      </c>
      <c r="C128" s="417">
        <v>121</v>
      </c>
      <c r="D128" s="431">
        <v>6000</v>
      </c>
      <c r="E128" s="432" t="s">
        <v>29</v>
      </c>
      <c r="F128" s="403">
        <v>3.4590000000000001</v>
      </c>
      <c r="G128" s="404">
        <v>154</v>
      </c>
      <c r="H128" s="282">
        <v>3</v>
      </c>
      <c r="I128" s="285">
        <f t="shared" si="97"/>
        <v>7.8408000000000005E-2</v>
      </c>
      <c r="J128" s="286">
        <f t="shared" si="42"/>
        <v>2.0340000000000003</v>
      </c>
      <c r="K128" s="289">
        <f t="shared" si="98"/>
        <v>770.97345132743362</v>
      </c>
      <c r="L128" s="331">
        <f t="shared" si="99"/>
        <v>1568.16</v>
      </c>
      <c r="M128" s="433">
        <v>20000</v>
      </c>
      <c r="N128" s="289">
        <f t="shared" si="100"/>
        <v>878.90973451327432</v>
      </c>
      <c r="O128" s="279">
        <f t="shared" si="101"/>
        <v>1787.7024000000001</v>
      </c>
      <c r="P128" s="283">
        <v>22800</v>
      </c>
      <c r="Q128" s="22">
        <v>113</v>
      </c>
    </row>
    <row r="129" spans="1:17" ht="30.75" customHeight="1" thickBot="1" x14ac:dyDescent="0.3">
      <c r="A129" s="453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22"/>
    </row>
    <row r="130" spans="1:17" ht="17.25" customHeight="1" x14ac:dyDescent="0.25">
      <c r="A130" s="412" t="s">
        <v>42</v>
      </c>
      <c r="B130" s="267">
        <v>17</v>
      </c>
      <c r="C130" s="268">
        <v>96</v>
      </c>
      <c r="D130" s="268">
        <v>2000</v>
      </c>
      <c r="E130" s="105" t="s">
        <v>27</v>
      </c>
      <c r="F130" s="269">
        <v>2.3340000000000001</v>
      </c>
      <c r="G130" s="270">
        <v>143</v>
      </c>
      <c r="H130" s="271">
        <v>5</v>
      </c>
      <c r="I130" s="272">
        <f t="shared" si="41"/>
        <v>1.6320000000000001E-2</v>
      </c>
      <c r="J130" s="273">
        <f t="shared" ref="J130:J137" si="112">D130*Q130/1000000*H130</f>
        <v>0.96</v>
      </c>
      <c r="K130" s="136">
        <f t="shared" si="43"/>
        <v>547.40000000000009</v>
      </c>
      <c r="L130" s="334">
        <f t="shared" si="44"/>
        <v>525.50400000000002</v>
      </c>
      <c r="M130" s="406">
        <v>32200</v>
      </c>
      <c r="N130" s="136">
        <f t="shared" si="45"/>
        <v>620.50000000000011</v>
      </c>
      <c r="O130" s="358">
        <f t="shared" si="46"/>
        <v>595.68000000000006</v>
      </c>
      <c r="P130" s="407">
        <v>36500</v>
      </c>
      <c r="Q130" s="22">
        <v>96</v>
      </c>
    </row>
    <row r="131" spans="1:17" ht="15" customHeight="1" x14ac:dyDescent="0.25">
      <c r="A131" s="408" t="s">
        <v>42</v>
      </c>
      <c r="B131" s="48">
        <v>17</v>
      </c>
      <c r="C131" s="49">
        <v>96</v>
      </c>
      <c r="D131" s="49">
        <v>3000</v>
      </c>
      <c r="E131" s="50" t="s">
        <v>27</v>
      </c>
      <c r="F131" s="396">
        <v>3.5009999999999999</v>
      </c>
      <c r="G131" s="37">
        <v>143</v>
      </c>
      <c r="H131" s="38">
        <v>5</v>
      </c>
      <c r="I131" s="39">
        <f t="shared" si="41"/>
        <v>2.4480000000000002E-2</v>
      </c>
      <c r="J131" s="40">
        <f t="shared" si="112"/>
        <v>1.44</v>
      </c>
      <c r="K131" s="132">
        <f t="shared" si="43"/>
        <v>547.40000000000009</v>
      </c>
      <c r="L131" s="42">
        <f t="shared" si="44"/>
        <v>788.25600000000009</v>
      </c>
      <c r="M131" s="406">
        <v>32200</v>
      </c>
      <c r="N131" s="132">
        <f t="shared" si="45"/>
        <v>620.50000000000011</v>
      </c>
      <c r="O131" s="49">
        <f t="shared" si="46"/>
        <v>893.5200000000001</v>
      </c>
      <c r="P131" s="407">
        <v>36500</v>
      </c>
      <c r="Q131" s="22">
        <v>96</v>
      </c>
    </row>
    <row r="132" spans="1:17" ht="15" customHeight="1" thickBot="1" x14ac:dyDescent="0.3">
      <c r="A132" s="409" t="s">
        <v>42</v>
      </c>
      <c r="B132" s="278">
        <v>17</v>
      </c>
      <c r="C132" s="279">
        <v>96</v>
      </c>
      <c r="D132" s="279">
        <v>6000</v>
      </c>
      <c r="E132" s="411" t="s">
        <v>27</v>
      </c>
      <c r="F132" s="282">
        <v>5.3860000000000001</v>
      </c>
      <c r="G132" s="283">
        <v>110</v>
      </c>
      <c r="H132" s="284">
        <v>5</v>
      </c>
      <c r="I132" s="285">
        <f t="shared" si="41"/>
        <v>4.8960000000000004E-2</v>
      </c>
      <c r="J132" s="286">
        <f t="shared" si="112"/>
        <v>2.88</v>
      </c>
      <c r="K132" s="289">
        <f t="shared" si="43"/>
        <v>547.40000000000009</v>
      </c>
      <c r="L132" s="331">
        <f t="shared" si="44"/>
        <v>1576.5120000000002</v>
      </c>
      <c r="M132" s="406">
        <v>32200</v>
      </c>
      <c r="N132" s="289">
        <f t="shared" si="45"/>
        <v>620.50000000000011</v>
      </c>
      <c r="O132" s="279">
        <f t="shared" si="46"/>
        <v>1787.0400000000002</v>
      </c>
      <c r="P132" s="407">
        <v>36500</v>
      </c>
      <c r="Q132" s="22">
        <v>96</v>
      </c>
    </row>
    <row r="133" spans="1:17" ht="15" customHeight="1" x14ac:dyDescent="0.25">
      <c r="A133" s="446" t="s">
        <v>42</v>
      </c>
      <c r="B133" s="357">
        <v>17</v>
      </c>
      <c r="C133" s="358">
        <v>96</v>
      </c>
      <c r="D133" s="358">
        <v>2000</v>
      </c>
      <c r="E133" s="407" t="s">
        <v>29</v>
      </c>
      <c r="F133" s="269">
        <v>1.7949999999999999</v>
      </c>
      <c r="G133" s="270">
        <v>110</v>
      </c>
      <c r="H133" s="271">
        <v>5</v>
      </c>
      <c r="I133" s="272">
        <f t="shared" si="41"/>
        <v>1.6320000000000001E-2</v>
      </c>
      <c r="J133" s="273">
        <f t="shared" si="112"/>
        <v>0.96</v>
      </c>
      <c r="K133" s="136">
        <f t="shared" si="43"/>
        <v>340.00000000000006</v>
      </c>
      <c r="L133" s="334">
        <f t="shared" si="44"/>
        <v>326.40000000000003</v>
      </c>
      <c r="M133" s="406">
        <v>20000</v>
      </c>
      <c r="N133" s="136">
        <f t="shared" si="45"/>
        <v>387.6</v>
      </c>
      <c r="O133" s="358">
        <f t="shared" si="46"/>
        <v>372.096</v>
      </c>
      <c r="P133" s="407">
        <v>22800</v>
      </c>
      <c r="Q133" s="22">
        <v>96</v>
      </c>
    </row>
    <row r="134" spans="1:17" s="662" customFormat="1" ht="15" customHeight="1" x14ac:dyDescent="0.25">
      <c r="A134" s="376" t="s">
        <v>42</v>
      </c>
      <c r="B134" s="377">
        <v>17</v>
      </c>
      <c r="C134" s="378">
        <v>96</v>
      </c>
      <c r="D134" s="378">
        <v>3000</v>
      </c>
      <c r="E134" s="379" t="s">
        <v>29</v>
      </c>
      <c r="F134" s="380">
        <v>3.5009999999999999</v>
      </c>
      <c r="G134" s="381">
        <v>143</v>
      </c>
      <c r="H134" s="382">
        <v>5</v>
      </c>
      <c r="I134" s="383">
        <f t="shared" ref="I134" si="113">B134*C134*D134/1000000000*H134</f>
        <v>2.4480000000000002E-2</v>
      </c>
      <c r="J134" s="384">
        <f t="shared" si="112"/>
        <v>1.44</v>
      </c>
      <c r="K134" s="385">
        <f t="shared" ref="K134" si="114">L134/J134</f>
        <v>340</v>
      </c>
      <c r="L134" s="42">
        <f t="shared" ref="L134" si="115">M134*I134</f>
        <v>489.6</v>
      </c>
      <c r="M134" s="406">
        <v>20000</v>
      </c>
      <c r="N134" s="385">
        <f t="shared" ref="N134" si="116">O134/J134</f>
        <v>387.6</v>
      </c>
      <c r="O134" s="378">
        <f t="shared" ref="O134" si="117">I134*P134</f>
        <v>558.14400000000001</v>
      </c>
      <c r="P134" s="407">
        <v>22800</v>
      </c>
      <c r="Q134" s="386">
        <v>96</v>
      </c>
    </row>
    <row r="135" spans="1:17" ht="15" customHeight="1" thickBot="1" x14ac:dyDescent="0.3">
      <c r="A135" s="376" t="s">
        <v>42</v>
      </c>
      <c r="B135" s="377">
        <v>17</v>
      </c>
      <c r="C135" s="378">
        <v>96</v>
      </c>
      <c r="D135" s="378">
        <v>6000</v>
      </c>
      <c r="E135" s="379" t="s">
        <v>29</v>
      </c>
      <c r="F135" s="380">
        <v>3.5009999999999999</v>
      </c>
      <c r="G135" s="381">
        <v>143</v>
      </c>
      <c r="H135" s="382">
        <v>5</v>
      </c>
      <c r="I135" s="383">
        <f t="shared" si="41"/>
        <v>4.8960000000000004E-2</v>
      </c>
      <c r="J135" s="384">
        <f t="shared" si="112"/>
        <v>2.88</v>
      </c>
      <c r="K135" s="385">
        <f t="shared" si="43"/>
        <v>340</v>
      </c>
      <c r="L135" s="42">
        <f t="shared" si="44"/>
        <v>979.2</v>
      </c>
      <c r="M135" s="406">
        <v>20000</v>
      </c>
      <c r="N135" s="385">
        <f t="shared" si="45"/>
        <v>387.6</v>
      </c>
      <c r="O135" s="378">
        <f>I135*P135</f>
        <v>1116.288</v>
      </c>
      <c r="P135" s="407">
        <v>22800</v>
      </c>
      <c r="Q135" s="386">
        <v>96</v>
      </c>
    </row>
    <row r="136" spans="1:17" ht="15" customHeight="1" thickBot="1" x14ac:dyDescent="0.3">
      <c r="A136" s="373" t="s">
        <v>42</v>
      </c>
      <c r="B136" s="374">
        <v>17</v>
      </c>
      <c r="C136" s="375">
        <v>121</v>
      </c>
      <c r="D136" s="375">
        <v>2000</v>
      </c>
      <c r="E136" s="366" t="s">
        <v>27</v>
      </c>
      <c r="F136" s="74">
        <v>2.3340000000000001</v>
      </c>
      <c r="G136" s="110">
        <v>110</v>
      </c>
      <c r="H136" s="76">
        <v>5</v>
      </c>
      <c r="I136" s="77">
        <f t="shared" si="41"/>
        <v>2.0569999999999998E-2</v>
      </c>
      <c r="J136" s="78">
        <f t="shared" si="112"/>
        <v>1.21</v>
      </c>
      <c r="K136" s="108">
        <f t="shared" si="43"/>
        <v>547.4</v>
      </c>
      <c r="L136" s="448">
        <f t="shared" si="44"/>
        <v>662.35399999999993</v>
      </c>
      <c r="M136" s="447">
        <v>32200</v>
      </c>
      <c r="N136" s="108">
        <f t="shared" si="45"/>
        <v>620.5</v>
      </c>
      <c r="O136" s="109">
        <f t="shared" si="46"/>
        <v>750.80499999999995</v>
      </c>
      <c r="P136" s="110">
        <v>36500</v>
      </c>
      <c r="Q136" s="22">
        <v>121</v>
      </c>
    </row>
    <row r="137" spans="1:17" ht="15" customHeight="1" thickBot="1" x14ac:dyDescent="0.3">
      <c r="A137" s="408" t="s">
        <v>42</v>
      </c>
      <c r="B137" s="48">
        <v>17</v>
      </c>
      <c r="C137" s="49">
        <v>121</v>
      </c>
      <c r="D137" s="49">
        <v>3000</v>
      </c>
      <c r="E137" s="50" t="s">
        <v>27</v>
      </c>
      <c r="F137" s="396">
        <v>3.5009999999999999</v>
      </c>
      <c r="G137" s="50">
        <v>110</v>
      </c>
      <c r="H137" s="38">
        <v>5</v>
      </c>
      <c r="I137" s="39">
        <f t="shared" si="41"/>
        <v>3.0855E-2</v>
      </c>
      <c r="J137" s="40">
        <f t="shared" si="112"/>
        <v>1.8149999999999999</v>
      </c>
      <c r="K137" s="132">
        <f t="shared" si="43"/>
        <v>547.40000000000009</v>
      </c>
      <c r="L137" s="42">
        <f t="shared" si="44"/>
        <v>993.53100000000006</v>
      </c>
      <c r="M137" s="447">
        <v>32200</v>
      </c>
      <c r="N137" s="132">
        <f t="shared" si="45"/>
        <v>620.5</v>
      </c>
      <c r="O137" s="49">
        <f t="shared" si="46"/>
        <v>1126.2075</v>
      </c>
      <c r="P137" s="110">
        <v>36500</v>
      </c>
      <c r="Q137" s="22">
        <v>121</v>
      </c>
    </row>
    <row r="138" spans="1:17" s="387" customFormat="1" ht="15" customHeight="1" thickBot="1" x14ac:dyDescent="0.3">
      <c r="A138" s="409" t="s">
        <v>42</v>
      </c>
      <c r="B138" s="278">
        <v>17</v>
      </c>
      <c r="C138" s="279">
        <v>121</v>
      </c>
      <c r="D138" s="279">
        <v>6000</v>
      </c>
      <c r="E138" s="411" t="s">
        <v>27</v>
      </c>
      <c r="F138" s="282">
        <v>5.3860000000000001</v>
      </c>
      <c r="G138" s="432">
        <v>110</v>
      </c>
      <c r="H138" s="284">
        <v>5</v>
      </c>
      <c r="I138" s="285">
        <f>B138*C138*D138/1000000000*H138</f>
        <v>6.1710000000000001E-2</v>
      </c>
      <c r="J138" s="286">
        <f>D138*Q140/1000000*H138</f>
        <v>3.63</v>
      </c>
      <c r="K138" s="289">
        <f>L138/J138</f>
        <v>547.40000000000009</v>
      </c>
      <c r="L138" s="331">
        <f>M138*I138</f>
        <v>1987.0620000000001</v>
      </c>
      <c r="M138" s="447">
        <v>32200</v>
      </c>
      <c r="N138" s="289">
        <f>O138/J138</f>
        <v>620.5</v>
      </c>
      <c r="O138" s="279">
        <f>I138*P138</f>
        <v>2252.415</v>
      </c>
      <c r="P138" s="110">
        <v>36500</v>
      </c>
      <c r="Q138" s="22">
        <v>121</v>
      </c>
    </row>
    <row r="139" spans="1:17" ht="15" customHeight="1" thickBot="1" x14ac:dyDescent="0.3">
      <c r="A139" s="449" t="s">
        <v>42</v>
      </c>
      <c r="B139" s="450">
        <v>17</v>
      </c>
      <c r="C139" s="427">
        <v>121</v>
      </c>
      <c r="D139" s="427">
        <v>2000</v>
      </c>
      <c r="E139" s="428" t="s">
        <v>29</v>
      </c>
      <c r="F139" s="421">
        <v>1.7949999999999999</v>
      </c>
      <c r="G139" s="451">
        <v>110</v>
      </c>
      <c r="H139" s="452">
        <v>5</v>
      </c>
      <c r="I139" s="422">
        <f t="shared" ref="I139:I140" si="118">B139*C139*D139/1000000000*H139</f>
        <v>2.0569999999999998E-2</v>
      </c>
      <c r="J139" s="423">
        <f t="shared" ref="J139:J148" si="119">D139*Q139/1000000*H139</f>
        <v>1.21</v>
      </c>
      <c r="K139" s="424">
        <f t="shared" ref="K139:K140" si="120">L139/J139</f>
        <v>340</v>
      </c>
      <c r="L139" s="425">
        <f t="shared" ref="L139:L140" si="121">M139*I139</f>
        <v>411.4</v>
      </c>
      <c r="M139" s="426">
        <v>20000</v>
      </c>
      <c r="N139" s="424">
        <f t="shared" ref="N139:N140" si="122">O139/J139</f>
        <v>387.6</v>
      </c>
      <c r="O139" s="427">
        <f t="shared" ref="O139:O140" si="123">I139*P139</f>
        <v>468.99599999999998</v>
      </c>
      <c r="P139" s="428">
        <v>22800</v>
      </c>
      <c r="Q139" s="22">
        <v>121</v>
      </c>
    </row>
    <row r="140" spans="1:17" ht="15" hidden="1" customHeight="1" thickBot="1" x14ac:dyDescent="0.3">
      <c r="A140" s="454" t="s">
        <v>42</v>
      </c>
      <c r="B140" s="455">
        <v>17</v>
      </c>
      <c r="C140" s="456">
        <v>121</v>
      </c>
      <c r="D140" s="456">
        <v>3000</v>
      </c>
      <c r="E140" s="457" t="s">
        <v>29</v>
      </c>
      <c r="F140" s="458">
        <v>3.5009999999999999</v>
      </c>
      <c r="G140" s="459">
        <v>143</v>
      </c>
      <c r="H140" s="460">
        <v>5</v>
      </c>
      <c r="I140" s="461">
        <f t="shared" si="118"/>
        <v>3.0855E-2</v>
      </c>
      <c r="J140" s="462">
        <f t="shared" si="119"/>
        <v>1.8149999999999999</v>
      </c>
      <c r="K140" s="463">
        <f t="shared" si="120"/>
        <v>340</v>
      </c>
      <c r="L140" s="331">
        <f t="shared" si="121"/>
        <v>617.1</v>
      </c>
      <c r="M140" s="426">
        <v>20000</v>
      </c>
      <c r="N140" s="463">
        <f t="shared" si="122"/>
        <v>387.6</v>
      </c>
      <c r="O140" s="456">
        <f t="shared" si="123"/>
        <v>703.49400000000003</v>
      </c>
      <c r="P140" s="428">
        <v>22800</v>
      </c>
      <c r="Q140" s="22">
        <v>121</v>
      </c>
    </row>
    <row r="141" spans="1:17" ht="15" hidden="1" customHeight="1" thickBot="1" x14ac:dyDescent="0.3">
      <c r="A141" s="446" t="s">
        <v>42</v>
      </c>
      <c r="B141" s="357">
        <v>20</v>
      </c>
      <c r="C141" s="358">
        <v>96</v>
      </c>
      <c r="D141" s="358">
        <v>2000</v>
      </c>
      <c r="E141" s="407" t="s">
        <v>27</v>
      </c>
      <c r="F141" s="269">
        <v>1.6890000000000001</v>
      </c>
      <c r="G141" s="270">
        <v>88</v>
      </c>
      <c r="H141" s="271">
        <v>5</v>
      </c>
      <c r="I141" s="272">
        <f t="shared" si="41"/>
        <v>1.9200000000000002E-2</v>
      </c>
      <c r="J141" s="273">
        <f t="shared" si="119"/>
        <v>0.96</v>
      </c>
      <c r="K141" s="136">
        <f t="shared" si="43"/>
        <v>400.00000000000006</v>
      </c>
      <c r="L141" s="334">
        <f t="shared" si="44"/>
        <v>384.00000000000006</v>
      </c>
      <c r="M141" s="426">
        <v>20000</v>
      </c>
      <c r="N141" s="136">
        <f t="shared" si="45"/>
        <v>456.00000000000006</v>
      </c>
      <c r="O141" s="358">
        <f t="shared" si="46"/>
        <v>437.76000000000005</v>
      </c>
      <c r="P141" s="428">
        <v>22800</v>
      </c>
      <c r="Q141" s="22">
        <v>96</v>
      </c>
    </row>
    <row r="142" spans="1:17" ht="15" hidden="1" customHeight="1" thickBot="1" x14ac:dyDescent="0.3">
      <c r="A142" s="408" t="s">
        <v>42</v>
      </c>
      <c r="B142" s="48">
        <v>20</v>
      </c>
      <c r="C142" s="49">
        <v>96</v>
      </c>
      <c r="D142" s="49">
        <v>3000</v>
      </c>
      <c r="E142" s="50" t="s">
        <v>27</v>
      </c>
      <c r="F142" s="396">
        <v>2.5339999999999998</v>
      </c>
      <c r="G142" s="37">
        <v>88</v>
      </c>
      <c r="H142" s="38">
        <v>5</v>
      </c>
      <c r="I142" s="39">
        <f t="shared" si="41"/>
        <v>2.8800000000000003E-2</v>
      </c>
      <c r="J142" s="40">
        <f t="shared" si="119"/>
        <v>1.44</v>
      </c>
      <c r="K142" s="132">
        <f t="shared" si="43"/>
        <v>400</v>
      </c>
      <c r="L142" s="42">
        <f t="shared" si="44"/>
        <v>576</v>
      </c>
      <c r="M142" s="426">
        <v>20000</v>
      </c>
      <c r="N142" s="132">
        <f t="shared" si="45"/>
        <v>456.00000000000011</v>
      </c>
      <c r="O142" s="49">
        <f t="shared" si="46"/>
        <v>656.6400000000001</v>
      </c>
      <c r="P142" s="428">
        <v>22800</v>
      </c>
      <c r="Q142" s="22">
        <v>96</v>
      </c>
    </row>
    <row r="143" spans="1:17" s="662" customFormat="1" ht="15" customHeight="1" thickBot="1" x14ac:dyDescent="0.3">
      <c r="A143" s="409" t="s">
        <v>42</v>
      </c>
      <c r="B143" s="278">
        <v>17</v>
      </c>
      <c r="C143" s="279">
        <v>121</v>
      </c>
      <c r="D143" s="279">
        <v>3000</v>
      </c>
      <c r="E143" s="411" t="s">
        <v>29</v>
      </c>
      <c r="F143" s="282">
        <v>5.0679999999999996</v>
      </c>
      <c r="G143" s="283">
        <v>88</v>
      </c>
      <c r="H143" s="284">
        <v>5</v>
      </c>
      <c r="I143" s="285">
        <f t="shared" ref="I143" si="124">B143*C143*D143/1000000000*H143</f>
        <v>3.0855E-2</v>
      </c>
      <c r="J143" s="286">
        <f t="shared" si="119"/>
        <v>1.8149999999999999</v>
      </c>
      <c r="K143" s="289">
        <f t="shared" ref="K143" si="125">L143/J143</f>
        <v>340</v>
      </c>
      <c r="L143" s="331">
        <f t="shared" ref="L143" si="126">M143*I143</f>
        <v>617.1</v>
      </c>
      <c r="M143" s="426">
        <v>20000</v>
      </c>
      <c r="N143" s="289">
        <f t="shared" ref="N143" si="127">O143/J143</f>
        <v>387.6</v>
      </c>
      <c r="O143" s="279">
        <f t="shared" ref="O143" si="128">I143*P143</f>
        <v>703.49400000000003</v>
      </c>
      <c r="P143" s="428">
        <v>22800</v>
      </c>
      <c r="Q143" s="22">
        <v>121</v>
      </c>
    </row>
    <row r="144" spans="1:17" s="464" customFormat="1" ht="15" customHeight="1" thickBot="1" x14ac:dyDescent="0.3">
      <c r="A144" s="409" t="s">
        <v>42</v>
      </c>
      <c r="B144" s="278">
        <v>17</v>
      </c>
      <c r="C144" s="279">
        <v>121</v>
      </c>
      <c r="D144" s="279">
        <v>6000</v>
      </c>
      <c r="E144" s="411" t="s">
        <v>29</v>
      </c>
      <c r="F144" s="282">
        <v>5.0679999999999996</v>
      </c>
      <c r="G144" s="283">
        <v>88</v>
      </c>
      <c r="H144" s="284">
        <v>5</v>
      </c>
      <c r="I144" s="285">
        <f t="shared" si="41"/>
        <v>6.1710000000000001E-2</v>
      </c>
      <c r="J144" s="286">
        <f t="shared" si="119"/>
        <v>3.63</v>
      </c>
      <c r="K144" s="289">
        <f t="shared" si="43"/>
        <v>340</v>
      </c>
      <c r="L144" s="331">
        <f t="shared" si="44"/>
        <v>1234.2</v>
      </c>
      <c r="M144" s="426">
        <v>20000</v>
      </c>
      <c r="N144" s="289">
        <f t="shared" si="45"/>
        <v>387.6</v>
      </c>
      <c r="O144" s="279">
        <f t="shared" si="46"/>
        <v>1406.9880000000001</v>
      </c>
      <c r="P144" s="428">
        <v>22800</v>
      </c>
      <c r="Q144" s="22">
        <v>121</v>
      </c>
    </row>
    <row r="145" spans="1:17" ht="15" customHeight="1" thickBot="1" x14ac:dyDescent="0.3">
      <c r="A145" s="449" t="s">
        <v>42</v>
      </c>
      <c r="B145" s="450">
        <v>20</v>
      </c>
      <c r="C145" s="427">
        <v>96</v>
      </c>
      <c r="D145" s="427">
        <v>4000</v>
      </c>
      <c r="E145" s="428" t="s">
        <v>27</v>
      </c>
      <c r="F145" s="421">
        <v>1.742</v>
      </c>
      <c r="G145" s="451">
        <v>72</v>
      </c>
      <c r="H145" s="452">
        <v>5</v>
      </c>
      <c r="I145" s="422">
        <f t="shared" si="41"/>
        <v>3.8400000000000004E-2</v>
      </c>
      <c r="J145" s="423">
        <f t="shared" si="119"/>
        <v>1.92</v>
      </c>
      <c r="K145" s="424">
        <f t="shared" si="43"/>
        <v>644</v>
      </c>
      <c r="L145" s="425">
        <f t="shared" si="44"/>
        <v>1236.48</v>
      </c>
      <c r="M145" s="406">
        <v>32200</v>
      </c>
      <c r="N145" s="424">
        <f t="shared" si="45"/>
        <v>730.00000000000011</v>
      </c>
      <c r="O145" s="427">
        <f t="shared" si="46"/>
        <v>1401.6000000000001</v>
      </c>
      <c r="P145" s="407">
        <v>36500</v>
      </c>
      <c r="Q145" s="22">
        <v>96</v>
      </c>
    </row>
    <row r="146" spans="1:17" s="662" customFormat="1" ht="15" customHeight="1" thickBot="1" x14ac:dyDescent="0.3">
      <c r="A146" s="449" t="s">
        <v>42</v>
      </c>
      <c r="B146" s="450">
        <v>20</v>
      </c>
      <c r="C146" s="427">
        <v>121</v>
      </c>
      <c r="D146" s="427">
        <v>3000</v>
      </c>
      <c r="E146" s="428" t="s">
        <v>27</v>
      </c>
      <c r="F146" s="421">
        <v>1.742</v>
      </c>
      <c r="G146" s="451">
        <v>72</v>
      </c>
      <c r="H146" s="452">
        <v>5</v>
      </c>
      <c r="I146" s="422">
        <f t="shared" ref="I146" si="129">B146*C146*D146/1000000000*H146</f>
        <v>3.6299999999999999E-2</v>
      </c>
      <c r="J146" s="423">
        <f t="shared" si="119"/>
        <v>1.44</v>
      </c>
      <c r="K146" s="424">
        <f t="shared" ref="K146" si="130">L146/J146</f>
        <v>811.70833333333326</v>
      </c>
      <c r="L146" s="425">
        <f t="shared" ref="L146" si="131">M146*I146</f>
        <v>1168.8599999999999</v>
      </c>
      <c r="M146" s="406">
        <v>32200</v>
      </c>
      <c r="N146" s="424">
        <f t="shared" ref="N146" si="132">O146/J146</f>
        <v>920.10416666666674</v>
      </c>
      <c r="O146" s="427">
        <f t="shared" ref="O146" si="133">I146*P146</f>
        <v>1324.95</v>
      </c>
      <c r="P146" s="407">
        <v>36500</v>
      </c>
      <c r="Q146" s="22">
        <v>96</v>
      </c>
    </row>
    <row r="147" spans="1:17" ht="15" customHeight="1" thickBot="1" x14ac:dyDescent="0.3">
      <c r="A147" s="409" t="s">
        <v>42</v>
      </c>
      <c r="B147" s="278">
        <v>20</v>
      </c>
      <c r="C147" s="427">
        <v>96</v>
      </c>
      <c r="D147" s="279">
        <v>3000</v>
      </c>
      <c r="E147" s="411" t="s">
        <v>27</v>
      </c>
      <c r="F147" s="282">
        <v>2.6139999999999999</v>
      </c>
      <c r="G147" s="283">
        <v>72</v>
      </c>
      <c r="H147" s="284">
        <v>5</v>
      </c>
      <c r="I147" s="285">
        <f t="shared" si="41"/>
        <v>2.8800000000000003E-2</v>
      </c>
      <c r="J147" s="286">
        <f t="shared" si="119"/>
        <v>1.44</v>
      </c>
      <c r="K147" s="289">
        <f t="shared" si="43"/>
        <v>644.00000000000011</v>
      </c>
      <c r="L147" s="331">
        <f t="shared" si="44"/>
        <v>927.36000000000013</v>
      </c>
      <c r="M147" s="406">
        <v>32200</v>
      </c>
      <c r="N147" s="289">
        <f t="shared" si="45"/>
        <v>730.00000000000011</v>
      </c>
      <c r="O147" s="279">
        <f t="shared" si="46"/>
        <v>1051.2</v>
      </c>
      <c r="P147" s="407">
        <v>36500</v>
      </c>
      <c r="Q147" s="22">
        <v>96</v>
      </c>
    </row>
    <row r="148" spans="1:17" ht="15" customHeight="1" x14ac:dyDescent="0.25">
      <c r="A148" s="446" t="s">
        <v>42</v>
      </c>
      <c r="B148" s="357">
        <v>20</v>
      </c>
      <c r="C148" s="358">
        <v>96</v>
      </c>
      <c r="D148" s="358">
        <v>3000</v>
      </c>
      <c r="E148" s="407" t="s">
        <v>29</v>
      </c>
      <c r="F148" s="269">
        <v>2.6139999999999999</v>
      </c>
      <c r="G148" s="270">
        <v>72</v>
      </c>
      <c r="H148" s="271">
        <v>5</v>
      </c>
      <c r="I148" s="272">
        <f t="shared" si="41"/>
        <v>2.8800000000000003E-2</v>
      </c>
      <c r="J148" s="273">
        <f t="shared" si="119"/>
        <v>1.44</v>
      </c>
      <c r="K148" s="136">
        <f>L148/J148</f>
        <v>400</v>
      </c>
      <c r="L148" s="334">
        <f t="shared" si="44"/>
        <v>576</v>
      </c>
      <c r="M148" s="406">
        <v>20000</v>
      </c>
      <c r="N148" s="136">
        <f t="shared" si="45"/>
        <v>456.00000000000011</v>
      </c>
      <c r="O148" s="358">
        <f t="shared" si="46"/>
        <v>656.6400000000001</v>
      </c>
      <c r="P148" s="407">
        <v>22800</v>
      </c>
      <c r="Q148" s="22">
        <v>96</v>
      </c>
    </row>
    <row r="149" spans="1:17" ht="15" customHeight="1" x14ac:dyDescent="0.25">
      <c r="A149" s="94" t="s">
        <v>42</v>
      </c>
      <c r="B149" s="48">
        <v>20</v>
      </c>
      <c r="C149" s="49">
        <v>121</v>
      </c>
      <c r="D149" s="49">
        <v>6000</v>
      </c>
      <c r="E149" s="50" t="s">
        <v>68</v>
      </c>
      <c r="F149" s="36">
        <v>2.6139999999999999</v>
      </c>
      <c r="G149" s="37">
        <v>72</v>
      </c>
      <c r="H149" s="38">
        <v>5</v>
      </c>
      <c r="I149" s="39">
        <f t="shared" si="41"/>
        <v>7.2599999999999998E-2</v>
      </c>
      <c r="J149" s="40">
        <v>3.63</v>
      </c>
      <c r="K149" s="41">
        <f t="shared" si="43"/>
        <v>400</v>
      </c>
      <c r="L149" s="42">
        <f t="shared" si="44"/>
        <v>1452</v>
      </c>
      <c r="M149" s="406">
        <v>20000</v>
      </c>
      <c r="N149" s="41">
        <f t="shared" si="45"/>
        <v>456</v>
      </c>
      <c r="O149" s="49">
        <f t="shared" si="46"/>
        <v>1655.28</v>
      </c>
      <c r="P149" s="407">
        <v>22800</v>
      </c>
      <c r="Q149" s="22">
        <v>96</v>
      </c>
    </row>
    <row r="150" spans="1:17" ht="15" hidden="1" customHeight="1" x14ac:dyDescent="0.25">
      <c r="A150" s="964"/>
      <c r="B150" s="965"/>
      <c r="C150" s="965"/>
      <c r="D150" s="965"/>
      <c r="E150" s="965"/>
      <c r="F150" s="965"/>
      <c r="G150" s="965"/>
      <c r="H150" s="965"/>
      <c r="I150" s="965"/>
      <c r="J150" s="965"/>
      <c r="K150" s="965"/>
      <c r="L150" s="965"/>
      <c r="M150" s="965"/>
      <c r="N150" s="965"/>
      <c r="O150" s="965"/>
      <c r="P150" s="965"/>
      <c r="Q150" s="1"/>
    </row>
    <row r="151" spans="1:17" ht="15" hidden="1" customHeight="1" x14ac:dyDescent="0.25">
      <c r="A151" s="976" t="s">
        <v>1</v>
      </c>
      <c r="B151" s="114" t="s">
        <v>2</v>
      </c>
      <c r="C151" s="115" t="s">
        <v>3</v>
      </c>
      <c r="D151" s="115" t="s">
        <v>4</v>
      </c>
      <c r="E151" s="953" t="s">
        <v>5</v>
      </c>
      <c r="F151" s="930" t="s">
        <v>43</v>
      </c>
      <c r="G151" s="931"/>
      <c r="H151" s="945" t="s">
        <v>44</v>
      </c>
      <c r="I151" s="933"/>
      <c r="J151" s="931"/>
      <c r="K151" s="84" t="s">
        <v>20</v>
      </c>
      <c r="L151" s="916" t="s">
        <v>45</v>
      </c>
      <c r="M151" s="946"/>
      <c r="N151" s="84" t="s">
        <v>20</v>
      </c>
      <c r="O151" s="944" t="s">
        <v>46</v>
      </c>
      <c r="P151" s="935"/>
      <c r="Q151" s="938"/>
    </row>
    <row r="152" spans="1:17" ht="15" customHeight="1" x14ac:dyDescent="0.25">
      <c r="A152" s="927"/>
      <c r="B152" s="59" t="s">
        <v>8</v>
      </c>
      <c r="C152" s="60" t="s">
        <v>8</v>
      </c>
      <c r="D152" s="60" t="s">
        <v>8</v>
      </c>
      <c r="E152" s="954"/>
      <c r="F152" s="61" t="s">
        <v>22</v>
      </c>
      <c r="G152" s="62" t="s">
        <v>23</v>
      </c>
      <c r="H152" s="63" t="s">
        <v>9</v>
      </c>
      <c r="I152" s="64" t="s">
        <v>10</v>
      </c>
      <c r="J152" s="116" t="s">
        <v>24</v>
      </c>
      <c r="K152" s="117"/>
      <c r="L152" s="118" t="s">
        <v>25</v>
      </c>
      <c r="M152" s="119" t="s">
        <v>13</v>
      </c>
      <c r="N152" s="120"/>
      <c r="O152" s="121" t="s">
        <v>25</v>
      </c>
      <c r="P152" s="122" t="s">
        <v>13</v>
      </c>
      <c r="Q152" s="924"/>
    </row>
    <row r="153" spans="1:17" ht="15" customHeight="1" x14ac:dyDescent="0.25">
      <c r="A153" s="32" t="s">
        <v>47</v>
      </c>
      <c r="B153" s="33">
        <v>20</v>
      </c>
      <c r="C153" s="34">
        <v>96</v>
      </c>
      <c r="D153" s="34">
        <v>6000</v>
      </c>
      <c r="E153" s="51" t="s">
        <v>27</v>
      </c>
      <c r="F153" s="36">
        <v>6.3360000000000003</v>
      </c>
      <c r="G153" s="37">
        <v>110</v>
      </c>
      <c r="H153" s="38">
        <v>5</v>
      </c>
      <c r="I153" s="39">
        <f t="shared" ref="I153:I204" si="134">B153*C153*D153/1000000000*H153</f>
        <v>5.7600000000000005E-2</v>
      </c>
      <c r="J153" s="40">
        <f t="shared" ref="J153:J165" si="135">D153*Q153/1000000*H153</f>
        <v>2.64</v>
      </c>
      <c r="K153" s="41">
        <f t="shared" ref="K153:K165" si="136">L153/J153</f>
        <v>702.54545454545462</v>
      </c>
      <c r="L153" s="123">
        <f t="shared" ref="L153:L165" si="137">M153*I153</f>
        <v>1854.7200000000003</v>
      </c>
      <c r="M153" s="95">
        <v>32200</v>
      </c>
      <c r="N153" s="79">
        <f t="shared" ref="N153:N165" si="138">O153/J153</f>
        <v>796.36363636363637</v>
      </c>
      <c r="O153" s="82">
        <f t="shared" ref="O153:O204" si="139">I153*P153</f>
        <v>2102.4</v>
      </c>
      <c r="P153" s="124">
        <v>36500</v>
      </c>
      <c r="Q153" s="46">
        <v>88</v>
      </c>
    </row>
    <row r="154" spans="1:17" s="675" customFormat="1" ht="15" customHeight="1" x14ac:dyDescent="0.25">
      <c r="A154" s="47" t="s">
        <v>47</v>
      </c>
      <c r="B154" s="48">
        <v>20</v>
      </c>
      <c r="C154" s="49">
        <v>96</v>
      </c>
      <c r="D154" s="49">
        <v>3000</v>
      </c>
      <c r="E154" s="50" t="s">
        <v>27</v>
      </c>
      <c r="F154" s="36">
        <v>3.1680000000000001</v>
      </c>
      <c r="G154" s="37">
        <v>110</v>
      </c>
      <c r="H154" s="38">
        <v>5</v>
      </c>
      <c r="I154" s="39">
        <f t="shared" ref="I154" si="140">B154*C154*D154/1000000000*H154</f>
        <v>2.8800000000000003E-2</v>
      </c>
      <c r="J154" s="40">
        <f t="shared" si="135"/>
        <v>1.32</v>
      </c>
      <c r="K154" s="132">
        <f t="shared" ref="K154" si="141">L154/J154</f>
        <v>702.54545454545462</v>
      </c>
      <c r="L154" s="123">
        <f t="shared" ref="L154" si="142">M154*I154</f>
        <v>927.36000000000013</v>
      </c>
      <c r="M154" s="95">
        <v>32200</v>
      </c>
      <c r="N154" s="132">
        <f t="shared" ref="N154" si="143">O154/J154</f>
        <v>796.36363636363637</v>
      </c>
      <c r="O154" s="44">
        <f t="shared" ref="O154" si="144">I154*P154</f>
        <v>1051.2</v>
      </c>
      <c r="P154" s="124">
        <v>36500</v>
      </c>
      <c r="Q154" s="46">
        <v>88</v>
      </c>
    </row>
    <row r="155" spans="1:17" ht="15" customHeight="1" thickBot="1" x14ac:dyDescent="0.3">
      <c r="A155" s="330" t="s">
        <v>47</v>
      </c>
      <c r="B155" s="278">
        <v>20</v>
      </c>
      <c r="C155" s="279">
        <v>96</v>
      </c>
      <c r="D155" s="279">
        <v>2000</v>
      </c>
      <c r="E155" s="411" t="s">
        <v>27</v>
      </c>
      <c r="F155" s="282">
        <v>3.1680000000000001</v>
      </c>
      <c r="G155" s="283">
        <v>110</v>
      </c>
      <c r="H155" s="284">
        <v>5</v>
      </c>
      <c r="I155" s="285">
        <f t="shared" si="134"/>
        <v>1.9200000000000002E-2</v>
      </c>
      <c r="J155" s="286">
        <f t="shared" si="135"/>
        <v>0.87999999999999989</v>
      </c>
      <c r="K155" s="289">
        <f t="shared" si="136"/>
        <v>702.54545454545462</v>
      </c>
      <c r="L155" s="469">
        <f t="shared" si="137"/>
        <v>618.24</v>
      </c>
      <c r="M155" s="433">
        <v>32200</v>
      </c>
      <c r="N155" s="289">
        <f t="shared" si="138"/>
        <v>796.36363636363649</v>
      </c>
      <c r="O155" s="290">
        <f t="shared" si="139"/>
        <v>700.80000000000007</v>
      </c>
      <c r="P155" s="786">
        <v>36500</v>
      </c>
      <c r="Q155" s="46">
        <v>88</v>
      </c>
    </row>
    <row r="156" spans="1:17" ht="15" hidden="1" customHeight="1" thickBot="1" x14ac:dyDescent="0.3">
      <c r="A156" s="787" t="s">
        <v>47</v>
      </c>
      <c r="B156" s="788">
        <v>20</v>
      </c>
      <c r="C156" s="789">
        <v>96</v>
      </c>
      <c r="D156" s="789">
        <v>3000</v>
      </c>
      <c r="E156" s="790" t="s">
        <v>48</v>
      </c>
      <c r="F156" s="791">
        <v>3.1680000000000001</v>
      </c>
      <c r="G156" s="113">
        <v>110</v>
      </c>
      <c r="H156" s="792">
        <v>5</v>
      </c>
      <c r="I156" s="793">
        <f t="shared" si="134"/>
        <v>2.8800000000000003E-2</v>
      </c>
      <c r="J156" s="794">
        <f t="shared" si="135"/>
        <v>1.32</v>
      </c>
      <c r="K156" s="784">
        <f t="shared" si="136"/>
        <v>370.90909090909093</v>
      </c>
      <c r="L156" s="795">
        <f t="shared" si="137"/>
        <v>489.6</v>
      </c>
      <c r="M156" s="796">
        <v>17000</v>
      </c>
      <c r="N156" s="797">
        <f t="shared" si="138"/>
        <v>405.81818181818187</v>
      </c>
      <c r="O156" s="798">
        <f t="shared" si="139"/>
        <v>535.68000000000006</v>
      </c>
      <c r="P156" s="799">
        <v>18600</v>
      </c>
      <c r="Q156" s="46">
        <v>88</v>
      </c>
    </row>
    <row r="157" spans="1:17" ht="15" customHeight="1" x14ac:dyDescent="0.25">
      <c r="A157" s="32" t="s">
        <v>47</v>
      </c>
      <c r="B157" s="33">
        <v>20</v>
      </c>
      <c r="C157" s="34">
        <v>96</v>
      </c>
      <c r="D157" s="34">
        <v>6000</v>
      </c>
      <c r="E157" s="51" t="s">
        <v>29</v>
      </c>
      <c r="F157" s="36">
        <v>6.3360000000000003</v>
      </c>
      <c r="G157" s="37">
        <v>110</v>
      </c>
      <c r="H157" s="38">
        <v>5</v>
      </c>
      <c r="I157" s="39">
        <f t="shared" ref="I157:I159" si="145">B157*C157*D157/1000000000*H157</f>
        <v>5.7600000000000005E-2</v>
      </c>
      <c r="J157" s="40">
        <f t="shared" si="135"/>
        <v>2.64</v>
      </c>
      <c r="K157" s="132">
        <f t="shared" ref="K157:K159" si="146">L157/J157</f>
        <v>436.36363636363632</v>
      </c>
      <c r="L157" s="123">
        <f t="shared" ref="L157:L159" si="147">M157*I157</f>
        <v>1152</v>
      </c>
      <c r="M157" s="95">
        <v>20000</v>
      </c>
      <c r="N157" s="79">
        <f t="shared" ref="N157:N159" si="148">O157/J157</f>
        <v>497.4545454545455</v>
      </c>
      <c r="O157" s="82">
        <f t="shared" ref="O157:O159" si="149">I157*P157</f>
        <v>1313.2800000000002</v>
      </c>
      <c r="P157" s="124">
        <v>22800</v>
      </c>
      <c r="Q157" s="46">
        <v>88</v>
      </c>
    </row>
    <row r="158" spans="1:17" ht="15" customHeight="1" x14ac:dyDescent="0.25">
      <c r="A158" s="47" t="s">
        <v>47</v>
      </c>
      <c r="B158" s="48">
        <v>20</v>
      </c>
      <c r="C158" s="49">
        <v>96</v>
      </c>
      <c r="D158" s="49">
        <v>3000</v>
      </c>
      <c r="E158" s="51" t="s">
        <v>29</v>
      </c>
      <c r="F158" s="36">
        <v>3.1680000000000001</v>
      </c>
      <c r="G158" s="37">
        <v>110</v>
      </c>
      <c r="H158" s="38">
        <v>5</v>
      </c>
      <c r="I158" s="39">
        <f t="shared" si="145"/>
        <v>2.8800000000000003E-2</v>
      </c>
      <c r="J158" s="40">
        <f t="shared" si="135"/>
        <v>1.32</v>
      </c>
      <c r="K158" s="132">
        <f t="shared" si="146"/>
        <v>436.36363636363632</v>
      </c>
      <c r="L158" s="123">
        <f t="shared" si="147"/>
        <v>576</v>
      </c>
      <c r="M158" s="95">
        <v>20000</v>
      </c>
      <c r="N158" s="132">
        <f t="shared" si="148"/>
        <v>497.4545454545455</v>
      </c>
      <c r="O158" s="44">
        <f t="shared" si="149"/>
        <v>656.6400000000001</v>
      </c>
      <c r="P158" s="124">
        <v>22800</v>
      </c>
      <c r="Q158" s="46">
        <v>88</v>
      </c>
    </row>
    <row r="159" spans="1:17" ht="15.75" customHeight="1" thickBot="1" x14ac:dyDescent="0.3">
      <c r="A159" s="330" t="s">
        <v>47</v>
      </c>
      <c r="B159" s="278">
        <v>20</v>
      </c>
      <c r="C159" s="279">
        <v>96</v>
      </c>
      <c r="D159" s="279">
        <v>2000</v>
      </c>
      <c r="E159" s="785" t="s">
        <v>29</v>
      </c>
      <c r="F159" s="282">
        <v>3.1680000000000001</v>
      </c>
      <c r="G159" s="283">
        <v>110</v>
      </c>
      <c r="H159" s="284">
        <v>5</v>
      </c>
      <c r="I159" s="285">
        <f t="shared" si="145"/>
        <v>1.9200000000000002E-2</v>
      </c>
      <c r="J159" s="286">
        <f t="shared" si="135"/>
        <v>0.87999999999999989</v>
      </c>
      <c r="K159" s="289">
        <f t="shared" si="146"/>
        <v>436.36363636363649</v>
      </c>
      <c r="L159" s="469">
        <f t="shared" si="147"/>
        <v>384.00000000000006</v>
      </c>
      <c r="M159" s="433">
        <v>20000</v>
      </c>
      <c r="N159" s="289">
        <f t="shared" si="148"/>
        <v>497.45454545454555</v>
      </c>
      <c r="O159" s="290">
        <f t="shared" si="149"/>
        <v>437.76000000000005</v>
      </c>
      <c r="P159" s="786">
        <v>22800</v>
      </c>
      <c r="Q159" s="46">
        <v>88</v>
      </c>
    </row>
    <row r="160" spans="1:17" ht="14.45" customHeight="1" x14ac:dyDescent="0.25">
      <c r="A160" s="266" t="s">
        <v>49</v>
      </c>
      <c r="B160" s="103">
        <v>26</v>
      </c>
      <c r="C160" s="104">
        <v>130</v>
      </c>
      <c r="D160" s="104">
        <v>2000</v>
      </c>
      <c r="E160" s="111" t="s">
        <v>27</v>
      </c>
      <c r="F160" s="269">
        <v>3.407</v>
      </c>
      <c r="G160" s="270">
        <v>112</v>
      </c>
      <c r="H160" s="271">
        <v>3</v>
      </c>
      <c r="I160" s="272">
        <f t="shared" si="134"/>
        <v>2.0279999999999999E-2</v>
      </c>
      <c r="J160" s="273">
        <f t="shared" si="135"/>
        <v>0.78</v>
      </c>
      <c r="K160" s="136">
        <f t="shared" si="136"/>
        <v>865.8</v>
      </c>
      <c r="L160" s="129">
        <f t="shared" si="137"/>
        <v>675.32399999999996</v>
      </c>
      <c r="M160" s="81">
        <v>33300</v>
      </c>
      <c r="N160" s="136">
        <f t="shared" si="138"/>
        <v>982.79999999999984</v>
      </c>
      <c r="O160" s="275">
        <f t="shared" si="139"/>
        <v>766.58399999999995</v>
      </c>
      <c r="P160" s="276">
        <v>37800</v>
      </c>
      <c r="Q160" s="46">
        <v>130</v>
      </c>
    </row>
    <row r="161" spans="1:17" ht="14.45" customHeight="1" x14ac:dyDescent="0.25">
      <c r="A161" s="47" t="s">
        <v>49</v>
      </c>
      <c r="B161" s="48">
        <v>26</v>
      </c>
      <c r="C161" s="49">
        <v>130</v>
      </c>
      <c r="D161" s="49">
        <v>2500</v>
      </c>
      <c r="E161" s="50" t="s">
        <v>27</v>
      </c>
      <c r="F161" s="36">
        <v>2.839</v>
      </c>
      <c r="G161" s="37">
        <v>112</v>
      </c>
      <c r="H161" s="38">
        <v>3</v>
      </c>
      <c r="I161" s="39">
        <f t="shared" si="134"/>
        <v>2.5349999999999998E-2</v>
      </c>
      <c r="J161" s="40">
        <f t="shared" si="135"/>
        <v>0.97500000000000009</v>
      </c>
      <c r="K161" s="41">
        <f t="shared" si="136"/>
        <v>865.79999999999984</v>
      </c>
      <c r="L161" s="123">
        <f t="shared" si="137"/>
        <v>844.15499999999997</v>
      </c>
      <c r="M161" s="81">
        <v>33300</v>
      </c>
      <c r="N161" s="41">
        <f t="shared" si="138"/>
        <v>982.79999999999984</v>
      </c>
      <c r="O161" s="44">
        <f t="shared" si="139"/>
        <v>958.2299999999999</v>
      </c>
      <c r="P161" s="276">
        <v>37800</v>
      </c>
      <c r="Q161" s="46">
        <v>130</v>
      </c>
    </row>
    <row r="162" spans="1:17" ht="14.45" customHeight="1" thickBot="1" x14ac:dyDescent="0.3">
      <c r="A162" s="330" t="s">
        <v>49</v>
      </c>
      <c r="B162" s="278">
        <v>26</v>
      </c>
      <c r="C162" s="279">
        <v>130</v>
      </c>
      <c r="D162" s="279">
        <v>3000</v>
      </c>
      <c r="E162" s="411" t="s">
        <v>27</v>
      </c>
      <c r="F162" s="282">
        <v>2.2709999999999999</v>
      </c>
      <c r="G162" s="283">
        <v>112</v>
      </c>
      <c r="H162" s="284">
        <v>3</v>
      </c>
      <c r="I162" s="285">
        <f t="shared" si="134"/>
        <v>3.0419999999999999E-2</v>
      </c>
      <c r="J162" s="286">
        <f t="shared" si="135"/>
        <v>1.17</v>
      </c>
      <c r="K162" s="289">
        <f t="shared" si="136"/>
        <v>865.80000000000007</v>
      </c>
      <c r="L162" s="469">
        <f t="shared" si="137"/>
        <v>1012.986</v>
      </c>
      <c r="M162" s="81">
        <v>33300</v>
      </c>
      <c r="N162" s="289">
        <f t="shared" si="138"/>
        <v>982.80000000000007</v>
      </c>
      <c r="O162" s="290">
        <f t="shared" si="139"/>
        <v>1149.876</v>
      </c>
      <c r="P162" s="276">
        <v>37800</v>
      </c>
      <c r="Q162" s="46">
        <v>130</v>
      </c>
    </row>
    <row r="163" spans="1:17" ht="14.45" customHeight="1" x14ac:dyDescent="0.25">
      <c r="A163" s="466" t="s">
        <v>49</v>
      </c>
      <c r="B163" s="368">
        <v>26</v>
      </c>
      <c r="C163" s="369">
        <v>130</v>
      </c>
      <c r="D163" s="369">
        <v>2000</v>
      </c>
      <c r="E163" s="467" t="s">
        <v>29</v>
      </c>
      <c r="F163" s="322">
        <v>3.407</v>
      </c>
      <c r="G163" s="323">
        <v>112</v>
      </c>
      <c r="H163" s="324">
        <v>3</v>
      </c>
      <c r="I163" s="325">
        <f t="shared" si="134"/>
        <v>2.0279999999999999E-2</v>
      </c>
      <c r="J163" s="326">
        <f t="shared" si="135"/>
        <v>0.78</v>
      </c>
      <c r="K163" s="327">
        <f t="shared" si="136"/>
        <v>519.99999999999989</v>
      </c>
      <c r="L163" s="129">
        <f t="shared" si="137"/>
        <v>405.59999999999997</v>
      </c>
      <c r="M163" s="406">
        <v>20000</v>
      </c>
      <c r="N163" s="327">
        <f t="shared" si="138"/>
        <v>592.79999999999995</v>
      </c>
      <c r="O163" s="328">
        <f t="shared" si="139"/>
        <v>462.38400000000001</v>
      </c>
      <c r="P163" s="468">
        <v>22800</v>
      </c>
      <c r="Q163" s="465">
        <v>130</v>
      </c>
    </row>
    <row r="164" spans="1:17" s="675" customFormat="1" ht="14.45" customHeight="1" x14ac:dyDescent="0.25">
      <c r="A164" s="466" t="s">
        <v>49</v>
      </c>
      <c r="B164" s="368">
        <v>26</v>
      </c>
      <c r="C164" s="369">
        <v>130</v>
      </c>
      <c r="D164" s="369">
        <v>2500</v>
      </c>
      <c r="E164" s="467" t="s">
        <v>29</v>
      </c>
      <c r="F164" s="322">
        <v>3.407</v>
      </c>
      <c r="G164" s="323">
        <v>112</v>
      </c>
      <c r="H164" s="324">
        <v>3</v>
      </c>
      <c r="I164" s="325">
        <f t="shared" ref="I164" si="150">B164*C164*D164/1000000000*H164</f>
        <v>2.5349999999999998E-2</v>
      </c>
      <c r="J164" s="326">
        <f t="shared" si="135"/>
        <v>0.97500000000000009</v>
      </c>
      <c r="K164" s="327">
        <f t="shared" ref="K164" si="151">L164/J164</f>
        <v>519.99999999999989</v>
      </c>
      <c r="L164" s="129">
        <f t="shared" ref="L164" si="152">M164*I164</f>
        <v>506.99999999999994</v>
      </c>
      <c r="M164" s="406">
        <v>20000</v>
      </c>
      <c r="N164" s="327">
        <f t="shared" ref="N164" si="153">O164/J164</f>
        <v>592.79999999999984</v>
      </c>
      <c r="O164" s="328">
        <f t="shared" ref="O164" si="154">I164*P164</f>
        <v>577.9799999999999</v>
      </c>
      <c r="P164" s="468">
        <v>22800</v>
      </c>
      <c r="Q164" s="465">
        <v>130</v>
      </c>
    </row>
    <row r="165" spans="1:17" ht="14.45" customHeight="1" thickBot="1" x14ac:dyDescent="0.3">
      <c r="A165" s="125" t="s">
        <v>49</v>
      </c>
      <c r="B165" s="96">
        <v>26</v>
      </c>
      <c r="C165" s="97">
        <v>130</v>
      </c>
      <c r="D165" s="97">
        <v>3000</v>
      </c>
      <c r="E165" s="112" t="s">
        <v>29</v>
      </c>
      <c r="F165" s="98">
        <v>2.839</v>
      </c>
      <c r="G165" s="99">
        <v>112</v>
      </c>
      <c r="H165" s="100">
        <v>3</v>
      </c>
      <c r="I165" s="101">
        <f t="shared" si="134"/>
        <v>3.0419999999999999E-2</v>
      </c>
      <c r="J165" s="102">
        <f t="shared" si="135"/>
        <v>1.17</v>
      </c>
      <c r="K165" s="55">
        <f t="shared" si="136"/>
        <v>520</v>
      </c>
      <c r="L165" s="469">
        <f t="shared" si="137"/>
        <v>608.4</v>
      </c>
      <c r="M165" s="406">
        <v>20000</v>
      </c>
      <c r="N165" s="289">
        <f t="shared" si="138"/>
        <v>592.80000000000007</v>
      </c>
      <c r="O165" s="290">
        <f t="shared" si="139"/>
        <v>693.57600000000002</v>
      </c>
      <c r="P165" s="468">
        <v>22800</v>
      </c>
      <c r="Q165" s="46">
        <v>130</v>
      </c>
    </row>
    <row r="166" spans="1:17" ht="14.45" customHeight="1" thickBot="1" x14ac:dyDescent="0.3">
      <c r="A166" s="962"/>
      <c r="B166" s="963"/>
      <c r="C166" s="963"/>
      <c r="D166" s="963"/>
      <c r="E166" s="963"/>
      <c r="F166" s="963"/>
      <c r="G166" s="963"/>
      <c r="H166" s="963"/>
      <c r="I166" s="963"/>
      <c r="J166" s="963"/>
      <c r="K166" s="963"/>
      <c r="L166" s="963"/>
      <c r="M166" s="963"/>
      <c r="N166" s="963"/>
      <c r="O166" s="963"/>
      <c r="P166" s="963"/>
      <c r="Q166" s="46"/>
    </row>
    <row r="167" spans="1:17" ht="14.45" customHeight="1" thickBot="1" x14ac:dyDescent="0.3">
      <c r="A167" s="32" t="s">
        <v>65</v>
      </c>
      <c r="B167" s="53">
        <v>10</v>
      </c>
      <c r="C167" s="54">
        <v>30</v>
      </c>
      <c r="D167" s="54">
        <v>3000</v>
      </c>
      <c r="E167" s="35" t="s">
        <v>27</v>
      </c>
      <c r="F167" s="36"/>
      <c r="G167" s="37"/>
      <c r="H167" s="38">
        <v>1</v>
      </c>
      <c r="I167" s="39">
        <f t="shared" si="134"/>
        <v>8.9999999999999998E-4</v>
      </c>
      <c r="J167" s="40"/>
      <c r="K167" s="131"/>
      <c r="L167" s="126">
        <f>M167*I167</f>
        <v>0</v>
      </c>
      <c r="M167" s="127"/>
      <c r="N167" s="132"/>
      <c r="O167" s="44">
        <f t="shared" si="139"/>
        <v>32.67</v>
      </c>
      <c r="P167" s="45">
        <v>36300</v>
      </c>
      <c r="Q167" s="46"/>
    </row>
    <row r="168" spans="1:17" ht="14.45" customHeight="1" thickBot="1" x14ac:dyDescent="0.3">
      <c r="A168" s="32" t="s">
        <v>65</v>
      </c>
      <c r="B168" s="53">
        <v>10</v>
      </c>
      <c r="C168" s="49">
        <v>40</v>
      </c>
      <c r="D168" s="54">
        <v>3000</v>
      </c>
      <c r="E168" s="35" t="s">
        <v>27</v>
      </c>
      <c r="F168" s="36"/>
      <c r="G168" s="37"/>
      <c r="H168" s="38">
        <v>1</v>
      </c>
      <c r="I168" s="39">
        <f t="shared" si="134"/>
        <v>1.1999999999999999E-3</v>
      </c>
      <c r="J168" s="40"/>
      <c r="K168" s="130"/>
      <c r="L168" s="126">
        <f t="shared" ref="L168:L206" si="155">M168*I168</f>
        <v>0</v>
      </c>
      <c r="M168" s="127"/>
      <c r="N168" s="132"/>
      <c r="O168" s="44">
        <f t="shared" si="139"/>
        <v>43.559999999999995</v>
      </c>
      <c r="P168" s="138">
        <v>36300</v>
      </c>
      <c r="Q168" s="46"/>
    </row>
    <row r="169" spans="1:17" ht="15" customHeight="1" thickBot="1" x14ac:dyDescent="0.3">
      <c r="A169" s="32" t="s">
        <v>65</v>
      </c>
      <c r="B169" s="53">
        <v>10</v>
      </c>
      <c r="C169" s="49">
        <v>50</v>
      </c>
      <c r="D169" s="54">
        <v>3000</v>
      </c>
      <c r="E169" s="35" t="s">
        <v>27</v>
      </c>
      <c r="F169" s="36"/>
      <c r="G169" s="37"/>
      <c r="H169" s="38">
        <v>1</v>
      </c>
      <c r="I169" s="39">
        <f t="shared" si="134"/>
        <v>1.5E-3</v>
      </c>
      <c r="J169" s="40"/>
      <c r="K169" s="130"/>
      <c r="L169" s="126">
        <f t="shared" si="155"/>
        <v>0</v>
      </c>
      <c r="M169" s="127"/>
      <c r="N169" s="132"/>
      <c r="O169" s="44">
        <f t="shared" si="139"/>
        <v>54.45</v>
      </c>
      <c r="P169" s="138">
        <v>36300</v>
      </c>
      <c r="Q169" s="46"/>
    </row>
    <row r="170" spans="1:17" ht="15" customHeight="1" thickBot="1" x14ac:dyDescent="0.3">
      <c r="A170" s="32" t="s">
        <v>65</v>
      </c>
      <c r="B170" s="48">
        <v>20</v>
      </c>
      <c r="C170" s="54">
        <v>30</v>
      </c>
      <c r="D170" s="54">
        <v>3000</v>
      </c>
      <c r="E170" s="35" t="s">
        <v>27</v>
      </c>
      <c r="F170" s="36"/>
      <c r="G170" s="37"/>
      <c r="H170" s="38">
        <v>1</v>
      </c>
      <c r="I170" s="39">
        <f t="shared" si="134"/>
        <v>1.8E-3</v>
      </c>
      <c r="J170" s="40"/>
      <c r="K170" s="130"/>
      <c r="L170" s="126">
        <f t="shared" si="155"/>
        <v>0</v>
      </c>
      <c r="M170" s="127"/>
      <c r="N170" s="132"/>
      <c r="O170" s="44">
        <f t="shared" si="139"/>
        <v>65.34</v>
      </c>
      <c r="P170" s="138">
        <v>36300</v>
      </c>
      <c r="Q170" s="46"/>
    </row>
    <row r="171" spans="1:17" ht="15" customHeight="1" thickBot="1" x14ac:dyDescent="0.3">
      <c r="A171" s="32" t="s">
        <v>65</v>
      </c>
      <c r="B171" s="48">
        <v>20</v>
      </c>
      <c r="C171" s="49">
        <v>40</v>
      </c>
      <c r="D171" s="54">
        <v>3000</v>
      </c>
      <c r="E171" s="35" t="s">
        <v>27</v>
      </c>
      <c r="F171" s="36"/>
      <c r="G171" s="37"/>
      <c r="H171" s="38">
        <v>1</v>
      </c>
      <c r="I171" s="39">
        <f t="shared" si="134"/>
        <v>2.3999999999999998E-3</v>
      </c>
      <c r="J171" s="40"/>
      <c r="K171" s="130"/>
      <c r="L171" s="126">
        <f t="shared" si="155"/>
        <v>0</v>
      </c>
      <c r="M171" s="127"/>
      <c r="N171" s="132"/>
      <c r="O171" s="44">
        <f>I171*P171</f>
        <v>87.11999999999999</v>
      </c>
      <c r="P171" s="138">
        <v>36300</v>
      </c>
      <c r="Q171" s="46"/>
    </row>
    <row r="172" spans="1:17" ht="15" customHeight="1" thickBot="1" x14ac:dyDescent="0.3">
      <c r="A172" s="32" t="s">
        <v>65</v>
      </c>
      <c r="B172" s="48">
        <v>20</v>
      </c>
      <c r="C172" s="49">
        <v>50</v>
      </c>
      <c r="D172" s="54">
        <v>3000</v>
      </c>
      <c r="E172" s="35" t="s">
        <v>27</v>
      </c>
      <c r="F172" s="36"/>
      <c r="G172" s="37"/>
      <c r="H172" s="38">
        <v>1</v>
      </c>
      <c r="I172" s="39">
        <f t="shared" si="134"/>
        <v>3.0000000000000001E-3</v>
      </c>
      <c r="J172" s="40"/>
      <c r="K172" s="130"/>
      <c r="L172" s="126">
        <f t="shared" si="155"/>
        <v>0</v>
      </c>
      <c r="M172" s="127"/>
      <c r="N172" s="132"/>
      <c r="O172" s="44">
        <f t="shared" si="139"/>
        <v>108.9</v>
      </c>
      <c r="P172" s="138">
        <v>36300</v>
      </c>
      <c r="Q172" s="46"/>
    </row>
    <row r="173" spans="1:17" ht="15" hidden="1" customHeight="1" thickBot="1" x14ac:dyDescent="0.3">
      <c r="A173" s="32" t="s">
        <v>65</v>
      </c>
      <c r="B173" s="48">
        <v>20</v>
      </c>
      <c r="C173" s="49">
        <v>40</v>
      </c>
      <c r="D173" s="54">
        <v>3000</v>
      </c>
      <c r="E173" s="35" t="s">
        <v>27</v>
      </c>
      <c r="F173" s="36"/>
      <c r="G173" s="37"/>
      <c r="H173" s="38">
        <v>1</v>
      </c>
      <c r="I173" s="39">
        <f t="shared" si="134"/>
        <v>2.3999999999999998E-3</v>
      </c>
      <c r="J173" s="40"/>
      <c r="K173" s="130"/>
      <c r="L173" s="126">
        <f t="shared" si="155"/>
        <v>0</v>
      </c>
      <c r="M173" s="127"/>
      <c r="N173" s="132"/>
      <c r="O173" s="44">
        <f t="shared" si="139"/>
        <v>87.11999999999999</v>
      </c>
      <c r="P173" s="138">
        <v>36300</v>
      </c>
      <c r="Q173" s="46"/>
    </row>
    <row r="174" spans="1:17" ht="15" hidden="1" customHeight="1" thickBot="1" x14ac:dyDescent="0.3">
      <c r="A174" s="32" t="s">
        <v>65</v>
      </c>
      <c r="B174" s="48">
        <v>20</v>
      </c>
      <c r="C174" s="49">
        <v>50</v>
      </c>
      <c r="D174" s="54">
        <v>3000</v>
      </c>
      <c r="E174" s="35" t="s">
        <v>27</v>
      </c>
      <c r="F174" s="36"/>
      <c r="G174" s="37"/>
      <c r="H174" s="38">
        <v>1</v>
      </c>
      <c r="I174" s="39">
        <f t="shared" si="134"/>
        <v>3.0000000000000001E-3</v>
      </c>
      <c r="J174" s="40"/>
      <c r="K174" s="130"/>
      <c r="L174" s="126">
        <f t="shared" si="155"/>
        <v>0</v>
      </c>
      <c r="M174" s="127"/>
      <c r="N174" s="132"/>
      <c r="O174" s="44">
        <f t="shared" si="139"/>
        <v>108.9</v>
      </c>
      <c r="P174" s="138">
        <v>36300</v>
      </c>
      <c r="Q174" s="46"/>
    </row>
    <row r="175" spans="1:17" ht="15" customHeight="1" thickBot="1" x14ac:dyDescent="0.3">
      <c r="A175" s="32" t="s">
        <v>65</v>
      </c>
      <c r="B175" s="48">
        <v>30</v>
      </c>
      <c r="C175" s="49">
        <v>30</v>
      </c>
      <c r="D175" s="54">
        <v>3000</v>
      </c>
      <c r="E175" s="35" t="s">
        <v>27</v>
      </c>
      <c r="F175" s="36"/>
      <c r="G175" s="37"/>
      <c r="H175" s="38">
        <v>1</v>
      </c>
      <c r="I175" s="39">
        <f t="shared" si="134"/>
        <v>2.7000000000000001E-3</v>
      </c>
      <c r="J175" s="40"/>
      <c r="K175" s="130"/>
      <c r="L175" s="126">
        <f t="shared" si="155"/>
        <v>0</v>
      </c>
      <c r="M175" s="127"/>
      <c r="N175" s="132"/>
      <c r="O175" s="44">
        <f t="shared" si="139"/>
        <v>96.39</v>
      </c>
      <c r="P175" s="138">
        <v>35700</v>
      </c>
      <c r="Q175" s="46"/>
    </row>
    <row r="176" spans="1:17" ht="15" hidden="1" customHeight="1" thickBot="1" x14ac:dyDescent="0.3">
      <c r="A176" s="32" t="s">
        <v>65</v>
      </c>
      <c r="B176" s="48">
        <v>30</v>
      </c>
      <c r="C176" s="49">
        <v>30</v>
      </c>
      <c r="D176" s="54">
        <v>3000</v>
      </c>
      <c r="E176" s="35" t="s">
        <v>27</v>
      </c>
      <c r="F176" s="36"/>
      <c r="G176" s="37"/>
      <c r="H176" s="38">
        <v>1</v>
      </c>
      <c r="I176" s="39">
        <f t="shared" ref="I176:I178" si="156">B176*C176*D176/1000000000*H176</f>
        <v>2.7000000000000001E-3</v>
      </c>
      <c r="J176" s="40"/>
      <c r="K176" s="130"/>
      <c r="L176" s="126">
        <f t="shared" ref="L176:L178" si="157">M176*I176</f>
        <v>0</v>
      </c>
      <c r="M176" s="127"/>
      <c r="N176" s="132"/>
      <c r="O176" s="44">
        <f t="shared" ref="O176:O178" si="158">I176*P176</f>
        <v>96.39</v>
      </c>
      <c r="P176" s="138">
        <v>35700</v>
      </c>
      <c r="Q176" s="46"/>
    </row>
    <row r="177" spans="1:17" ht="15" hidden="1" customHeight="1" thickBot="1" x14ac:dyDescent="0.3">
      <c r="A177" s="32" t="s">
        <v>65</v>
      </c>
      <c r="B177" s="48">
        <v>30</v>
      </c>
      <c r="C177" s="49">
        <v>30</v>
      </c>
      <c r="D177" s="54">
        <v>3000</v>
      </c>
      <c r="E177" s="35" t="s">
        <v>27</v>
      </c>
      <c r="F177" s="36"/>
      <c r="G177" s="37"/>
      <c r="H177" s="38">
        <v>1</v>
      </c>
      <c r="I177" s="39">
        <f t="shared" si="156"/>
        <v>2.7000000000000001E-3</v>
      </c>
      <c r="J177" s="40"/>
      <c r="K177" s="130"/>
      <c r="L177" s="126">
        <f t="shared" si="157"/>
        <v>0</v>
      </c>
      <c r="M177" s="127"/>
      <c r="N177" s="132"/>
      <c r="O177" s="44">
        <f t="shared" si="158"/>
        <v>96.39</v>
      </c>
      <c r="P177" s="138">
        <v>35700</v>
      </c>
      <c r="Q177" s="46"/>
    </row>
    <row r="178" spans="1:17" s="675" customFormat="1" ht="15" customHeight="1" thickBot="1" x14ac:dyDescent="0.3">
      <c r="A178" s="32" t="s">
        <v>65</v>
      </c>
      <c r="B178" s="48">
        <v>30</v>
      </c>
      <c r="C178" s="49">
        <v>40</v>
      </c>
      <c r="D178" s="54">
        <v>3000</v>
      </c>
      <c r="E178" s="35" t="s">
        <v>27</v>
      </c>
      <c r="F178" s="36"/>
      <c r="G178" s="37"/>
      <c r="H178" s="38">
        <v>1</v>
      </c>
      <c r="I178" s="39">
        <f t="shared" si="156"/>
        <v>3.5999999999999999E-3</v>
      </c>
      <c r="J178" s="40"/>
      <c r="K178" s="130"/>
      <c r="L178" s="126">
        <f t="shared" si="157"/>
        <v>0</v>
      </c>
      <c r="M178" s="127"/>
      <c r="N178" s="132"/>
      <c r="O178" s="44">
        <f t="shared" si="158"/>
        <v>128.52000000000001</v>
      </c>
      <c r="P178" s="138">
        <v>35700</v>
      </c>
      <c r="Q178" s="46"/>
    </row>
    <row r="179" spans="1:17" ht="15" customHeight="1" thickBot="1" x14ac:dyDescent="0.3">
      <c r="A179" s="277" t="s">
        <v>65</v>
      </c>
      <c r="B179" s="278">
        <v>30</v>
      </c>
      <c r="C179" s="279">
        <v>50</v>
      </c>
      <c r="D179" s="280">
        <v>3000</v>
      </c>
      <c r="E179" s="281" t="s">
        <v>27</v>
      </c>
      <c r="F179" s="282"/>
      <c r="G179" s="283"/>
      <c r="H179" s="284">
        <v>1</v>
      </c>
      <c r="I179" s="285">
        <f t="shared" si="134"/>
        <v>4.4999999999999997E-3</v>
      </c>
      <c r="J179" s="286"/>
      <c r="K179" s="287"/>
      <c r="L179" s="288">
        <f t="shared" si="155"/>
        <v>0</v>
      </c>
      <c r="M179" s="127"/>
      <c r="N179" s="289"/>
      <c r="O179" s="290">
        <f t="shared" si="139"/>
        <v>160.64999999999998</v>
      </c>
      <c r="P179" s="800">
        <v>35700</v>
      </c>
      <c r="Q179" s="46"/>
    </row>
    <row r="180" spans="1:17" ht="15" hidden="1" customHeight="1" thickBot="1" x14ac:dyDescent="0.3">
      <c r="A180" s="266" t="s">
        <v>65</v>
      </c>
      <c r="B180" s="267">
        <v>10</v>
      </c>
      <c r="C180" s="268">
        <v>30</v>
      </c>
      <c r="D180" s="268">
        <v>3000</v>
      </c>
      <c r="E180" s="105" t="s">
        <v>60</v>
      </c>
      <c r="F180" s="269"/>
      <c r="G180" s="270"/>
      <c r="H180" s="271">
        <v>1</v>
      </c>
      <c r="I180" s="272">
        <f t="shared" si="134"/>
        <v>8.9999999999999998E-4</v>
      </c>
      <c r="J180" s="273"/>
      <c r="K180" s="274"/>
      <c r="L180" s="129">
        <f t="shared" si="155"/>
        <v>15.299999999999999</v>
      </c>
      <c r="M180" s="81">
        <v>17000</v>
      </c>
      <c r="N180" s="136"/>
      <c r="O180" s="275">
        <f t="shared" si="139"/>
        <v>16.739999999999998</v>
      </c>
      <c r="P180" s="276">
        <v>18600</v>
      </c>
      <c r="Q180" s="46"/>
    </row>
    <row r="181" spans="1:17" ht="15" hidden="1" customHeight="1" thickBot="1" x14ac:dyDescent="0.3">
      <c r="A181" s="32" t="s">
        <v>65</v>
      </c>
      <c r="B181" s="53">
        <v>10</v>
      </c>
      <c r="C181" s="49">
        <v>40</v>
      </c>
      <c r="D181" s="54">
        <v>3000</v>
      </c>
      <c r="E181" s="35" t="s">
        <v>60</v>
      </c>
      <c r="F181" s="36"/>
      <c r="G181" s="37"/>
      <c r="H181" s="38">
        <v>1</v>
      </c>
      <c r="I181" s="39">
        <f t="shared" si="134"/>
        <v>1.1999999999999999E-3</v>
      </c>
      <c r="J181" s="40"/>
      <c r="K181" s="130"/>
      <c r="L181" s="129">
        <f t="shared" si="155"/>
        <v>20.399999999999999</v>
      </c>
      <c r="M181" s="81">
        <v>17000</v>
      </c>
      <c r="N181" s="132"/>
      <c r="O181" s="275">
        <f t="shared" si="139"/>
        <v>22.319999999999997</v>
      </c>
      <c r="P181" s="276">
        <v>18600</v>
      </c>
      <c r="Q181" s="46"/>
    </row>
    <row r="182" spans="1:17" ht="15" hidden="1" customHeight="1" thickBot="1" x14ac:dyDescent="0.3">
      <c r="A182" s="32" t="s">
        <v>65</v>
      </c>
      <c r="B182" s="53">
        <v>10</v>
      </c>
      <c r="C182" s="49">
        <v>50</v>
      </c>
      <c r="D182" s="54">
        <v>3000</v>
      </c>
      <c r="E182" s="35" t="s">
        <v>60</v>
      </c>
      <c r="F182" s="36"/>
      <c r="G182" s="37"/>
      <c r="H182" s="38">
        <v>1</v>
      </c>
      <c r="I182" s="39">
        <f t="shared" si="134"/>
        <v>1.5E-3</v>
      </c>
      <c r="J182" s="40"/>
      <c r="K182" s="130"/>
      <c r="L182" s="129">
        <f t="shared" si="155"/>
        <v>25.5</v>
      </c>
      <c r="M182" s="81">
        <v>17000</v>
      </c>
      <c r="N182" s="132"/>
      <c r="O182" s="275">
        <f t="shared" si="139"/>
        <v>27.900000000000002</v>
      </c>
      <c r="P182" s="276">
        <v>18600</v>
      </c>
      <c r="Q182" s="46"/>
    </row>
    <row r="183" spans="1:17" ht="15" hidden="1" customHeight="1" thickBot="1" x14ac:dyDescent="0.3">
      <c r="A183" s="32" t="s">
        <v>65</v>
      </c>
      <c r="B183" s="48">
        <v>20</v>
      </c>
      <c r="C183" s="54">
        <v>30</v>
      </c>
      <c r="D183" s="54">
        <v>3000</v>
      </c>
      <c r="E183" s="35" t="s">
        <v>60</v>
      </c>
      <c r="F183" s="36"/>
      <c r="G183" s="37"/>
      <c r="H183" s="38">
        <v>1</v>
      </c>
      <c r="I183" s="39">
        <f t="shared" si="134"/>
        <v>1.8E-3</v>
      </c>
      <c r="J183" s="40"/>
      <c r="K183" s="130"/>
      <c r="L183" s="129">
        <f t="shared" si="155"/>
        <v>30.599999999999998</v>
      </c>
      <c r="M183" s="81">
        <v>17000</v>
      </c>
      <c r="N183" s="132"/>
      <c r="O183" s="275">
        <f t="shared" si="139"/>
        <v>33.479999999999997</v>
      </c>
      <c r="P183" s="276">
        <v>18600</v>
      </c>
      <c r="Q183" s="46"/>
    </row>
    <row r="184" spans="1:17" ht="15" hidden="1" customHeight="1" thickBot="1" x14ac:dyDescent="0.3">
      <c r="A184" s="32" t="s">
        <v>65</v>
      </c>
      <c r="B184" s="48">
        <v>20</v>
      </c>
      <c r="C184" s="49">
        <v>40</v>
      </c>
      <c r="D184" s="54">
        <v>3000</v>
      </c>
      <c r="E184" s="35" t="s">
        <v>60</v>
      </c>
      <c r="F184" s="133"/>
      <c r="G184" s="113"/>
      <c r="H184" s="38">
        <v>1</v>
      </c>
      <c r="I184" s="39">
        <f t="shared" si="134"/>
        <v>2.3999999999999998E-3</v>
      </c>
      <c r="J184" s="40"/>
      <c r="K184" s="134"/>
      <c r="L184" s="129">
        <f t="shared" si="155"/>
        <v>40.799999999999997</v>
      </c>
      <c r="M184" s="81">
        <v>17000</v>
      </c>
      <c r="N184" s="135"/>
      <c r="O184" s="275">
        <f t="shared" si="139"/>
        <v>44.639999999999993</v>
      </c>
      <c r="P184" s="276">
        <v>18600</v>
      </c>
      <c r="Q184" s="46"/>
    </row>
    <row r="185" spans="1:17" ht="7.5" hidden="1" customHeight="1" thickBot="1" x14ac:dyDescent="0.3">
      <c r="A185" s="32" t="s">
        <v>65</v>
      </c>
      <c r="B185" s="48">
        <v>20</v>
      </c>
      <c r="C185" s="49">
        <v>50</v>
      </c>
      <c r="D185" s="54">
        <v>3000</v>
      </c>
      <c r="E185" s="35" t="s">
        <v>60</v>
      </c>
      <c r="F185" s="106"/>
      <c r="G185" s="107"/>
      <c r="H185" s="38">
        <v>1</v>
      </c>
      <c r="I185" s="39">
        <f t="shared" si="134"/>
        <v>3.0000000000000001E-3</v>
      </c>
      <c r="J185" s="40"/>
      <c r="K185" s="128"/>
      <c r="L185" s="129">
        <f t="shared" si="155"/>
        <v>51</v>
      </c>
      <c r="M185" s="81">
        <v>17000</v>
      </c>
      <c r="N185" s="136"/>
      <c r="O185" s="275">
        <f t="shared" si="139"/>
        <v>55.800000000000004</v>
      </c>
      <c r="P185" s="276">
        <v>18600</v>
      </c>
      <c r="Q185" s="46"/>
    </row>
    <row r="186" spans="1:17" ht="15" customHeight="1" thickBot="1" x14ac:dyDescent="0.3">
      <c r="A186" s="32" t="s">
        <v>65</v>
      </c>
      <c r="B186" s="53">
        <v>10</v>
      </c>
      <c r="C186" s="54">
        <v>30</v>
      </c>
      <c r="D186" s="54">
        <v>3000</v>
      </c>
      <c r="E186" s="35" t="s">
        <v>60</v>
      </c>
      <c r="F186" s="36"/>
      <c r="G186" s="37"/>
      <c r="H186" s="38">
        <v>1</v>
      </c>
      <c r="I186" s="39">
        <f t="shared" ref="I186:I196" si="159">B186*C186*D186/1000000000*H186</f>
        <v>8.9999999999999998E-4</v>
      </c>
      <c r="J186" s="40"/>
      <c r="K186" s="131"/>
      <c r="L186" s="126">
        <f>M186*I186</f>
        <v>0</v>
      </c>
      <c r="M186" s="127"/>
      <c r="N186" s="132"/>
      <c r="O186" s="44">
        <f t="shared" ref="O186:O196" si="160">I186*P186</f>
        <v>20.52</v>
      </c>
      <c r="P186" s="138">
        <v>22800</v>
      </c>
      <c r="Q186" s="46"/>
    </row>
    <row r="187" spans="1:17" s="264" customFormat="1" ht="15" customHeight="1" thickBot="1" x14ac:dyDescent="0.3">
      <c r="A187" s="32" t="s">
        <v>65</v>
      </c>
      <c r="B187" s="53">
        <v>10</v>
      </c>
      <c r="C187" s="49">
        <v>40</v>
      </c>
      <c r="D187" s="54">
        <v>3000</v>
      </c>
      <c r="E187" s="35" t="s">
        <v>60</v>
      </c>
      <c r="F187" s="36"/>
      <c r="G187" s="37"/>
      <c r="H187" s="38">
        <v>1</v>
      </c>
      <c r="I187" s="39">
        <f t="shared" si="159"/>
        <v>1.1999999999999999E-3</v>
      </c>
      <c r="J187" s="40"/>
      <c r="K187" s="130"/>
      <c r="L187" s="126">
        <f t="shared" ref="L187:L196" si="161">M187*I187</f>
        <v>0</v>
      </c>
      <c r="M187" s="127"/>
      <c r="N187" s="132"/>
      <c r="O187" s="44">
        <f t="shared" si="160"/>
        <v>27.359999999999996</v>
      </c>
      <c r="P187" s="138">
        <v>22800</v>
      </c>
      <c r="Q187" s="46"/>
    </row>
    <row r="188" spans="1:17" s="264" customFormat="1" ht="15" customHeight="1" thickBot="1" x14ac:dyDescent="0.3">
      <c r="A188" s="32" t="s">
        <v>65</v>
      </c>
      <c r="B188" s="53">
        <v>10</v>
      </c>
      <c r="C188" s="49">
        <v>50</v>
      </c>
      <c r="D188" s="54">
        <v>3000</v>
      </c>
      <c r="E188" s="35" t="s">
        <v>60</v>
      </c>
      <c r="F188" s="36"/>
      <c r="G188" s="37"/>
      <c r="H188" s="38">
        <v>1</v>
      </c>
      <c r="I188" s="39">
        <f t="shared" si="159"/>
        <v>1.5E-3</v>
      </c>
      <c r="J188" s="40"/>
      <c r="K188" s="130"/>
      <c r="L188" s="126">
        <f t="shared" si="161"/>
        <v>0</v>
      </c>
      <c r="M188" s="127"/>
      <c r="N188" s="132"/>
      <c r="O188" s="44">
        <f t="shared" si="160"/>
        <v>34.200000000000003</v>
      </c>
      <c r="P188" s="138">
        <v>22800</v>
      </c>
      <c r="Q188" s="46"/>
    </row>
    <row r="189" spans="1:17" s="264" customFormat="1" ht="15" customHeight="1" thickBot="1" x14ac:dyDescent="0.3">
      <c r="A189" s="32" t="s">
        <v>65</v>
      </c>
      <c r="B189" s="48">
        <v>20</v>
      </c>
      <c r="C189" s="54">
        <v>30</v>
      </c>
      <c r="D189" s="54">
        <v>3000</v>
      </c>
      <c r="E189" s="35" t="s">
        <v>60</v>
      </c>
      <c r="F189" s="36"/>
      <c r="G189" s="37"/>
      <c r="H189" s="38">
        <v>1</v>
      </c>
      <c r="I189" s="39">
        <f t="shared" si="159"/>
        <v>1.8E-3</v>
      </c>
      <c r="J189" s="40"/>
      <c r="K189" s="130"/>
      <c r="L189" s="126">
        <f t="shared" si="161"/>
        <v>0</v>
      </c>
      <c r="M189" s="127"/>
      <c r="N189" s="132"/>
      <c r="O189" s="44">
        <f t="shared" si="160"/>
        <v>41.04</v>
      </c>
      <c r="P189" s="138">
        <v>22800</v>
      </c>
      <c r="Q189" s="46"/>
    </row>
    <row r="190" spans="1:17" s="264" customFormat="1" ht="15" customHeight="1" thickBot="1" x14ac:dyDescent="0.3">
      <c r="A190" s="32" t="s">
        <v>65</v>
      </c>
      <c r="B190" s="48">
        <v>20</v>
      </c>
      <c r="C190" s="49">
        <v>40</v>
      </c>
      <c r="D190" s="54">
        <v>3000</v>
      </c>
      <c r="E190" s="35" t="s">
        <v>60</v>
      </c>
      <c r="F190" s="36"/>
      <c r="G190" s="37"/>
      <c r="H190" s="38">
        <v>1</v>
      </c>
      <c r="I190" s="39">
        <f t="shared" si="159"/>
        <v>2.3999999999999998E-3</v>
      </c>
      <c r="J190" s="40"/>
      <c r="K190" s="130"/>
      <c r="L190" s="126">
        <f t="shared" si="161"/>
        <v>0</v>
      </c>
      <c r="M190" s="127"/>
      <c r="N190" s="132"/>
      <c r="O190" s="44">
        <f t="shared" si="160"/>
        <v>54.719999999999992</v>
      </c>
      <c r="P190" s="138">
        <v>22800</v>
      </c>
      <c r="Q190" s="46"/>
    </row>
    <row r="191" spans="1:17" s="264" customFormat="1" ht="15" customHeight="1" thickBot="1" x14ac:dyDescent="0.3">
      <c r="A191" s="32" t="s">
        <v>65</v>
      </c>
      <c r="B191" s="48">
        <v>20</v>
      </c>
      <c r="C191" s="49">
        <v>50</v>
      </c>
      <c r="D191" s="54">
        <v>3000</v>
      </c>
      <c r="E191" s="35" t="s">
        <v>60</v>
      </c>
      <c r="F191" s="36"/>
      <c r="G191" s="37"/>
      <c r="H191" s="38">
        <v>1</v>
      </c>
      <c r="I191" s="39">
        <f t="shared" si="159"/>
        <v>3.0000000000000001E-3</v>
      </c>
      <c r="J191" s="40"/>
      <c r="K191" s="130"/>
      <c r="L191" s="126">
        <f t="shared" si="161"/>
        <v>0</v>
      </c>
      <c r="M191" s="127"/>
      <c r="N191" s="132"/>
      <c r="O191" s="44">
        <f t="shared" si="160"/>
        <v>68.400000000000006</v>
      </c>
      <c r="P191" s="138">
        <v>22800</v>
      </c>
      <c r="Q191" s="46"/>
    </row>
    <row r="192" spans="1:17" s="264" customFormat="1" ht="15" customHeight="1" thickBot="1" x14ac:dyDescent="0.3">
      <c r="A192" s="32" t="s">
        <v>65</v>
      </c>
      <c r="B192" s="48">
        <v>30</v>
      </c>
      <c r="C192" s="49">
        <v>30</v>
      </c>
      <c r="D192" s="54">
        <v>3000</v>
      </c>
      <c r="E192" s="35" t="s">
        <v>60</v>
      </c>
      <c r="F192" s="36"/>
      <c r="G192" s="37"/>
      <c r="H192" s="38">
        <v>1</v>
      </c>
      <c r="I192" s="39">
        <f t="shared" si="159"/>
        <v>2.7000000000000001E-3</v>
      </c>
      <c r="J192" s="40"/>
      <c r="K192" s="130"/>
      <c r="L192" s="126">
        <f t="shared" si="161"/>
        <v>0</v>
      </c>
      <c r="M192" s="127"/>
      <c r="N192" s="132"/>
      <c r="O192" s="44">
        <f t="shared" si="160"/>
        <v>61.56</v>
      </c>
      <c r="P192" s="138">
        <v>22800</v>
      </c>
      <c r="Q192" s="46"/>
    </row>
    <row r="193" spans="1:17" s="264" customFormat="1" ht="15" customHeight="1" thickBot="1" x14ac:dyDescent="0.3">
      <c r="A193" s="32" t="s">
        <v>65</v>
      </c>
      <c r="B193" s="48">
        <v>30</v>
      </c>
      <c r="C193" s="49">
        <v>30</v>
      </c>
      <c r="D193" s="54">
        <v>3000</v>
      </c>
      <c r="E193" s="35" t="s">
        <v>60</v>
      </c>
      <c r="F193" s="36"/>
      <c r="G193" s="37"/>
      <c r="H193" s="38">
        <v>1</v>
      </c>
      <c r="I193" s="39">
        <f t="shared" si="159"/>
        <v>2.7000000000000001E-3</v>
      </c>
      <c r="J193" s="40"/>
      <c r="K193" s="130"/>
      <c r="L193" s="126">
        <f t="shared" si="161"/>
        <v>0</v>
      </c>
      <c r="M193" s="127"/>
      <c r="N193" s="132"/>
      <c r="O193" s="44">
        <f t="shared" si="160"/>
        <v>61.56</v>
      </c>
      <c r="P193" s="138">
        <v>22800</v>
      </c>
      <c r="Q193" s="46"/>
    </row>
    <row r="194" spans="1:17" s="264" customFormat="1" ht="15" customHeight="1" thickBot="1" x14ac:dyDescent="0.3">
      <c r="A194" s="32" t="s">
        <v>65</v>
      </c>
      <c r="B194" s="48">
        <v>30</v>
      </c>
      <c r="C194" s="49">
        <v>30</v>
      </c>
      <c r="D194" s="54">
        <v>3000</v>
      </c>
      <c r="E194" s="35" t="s">
        <v>60</v>
      </c>
      <c r="F194" s="36"/>
      <c r="G194" s="37"/>
      <c r="H194" s="38">
        <v>1</v>
      </c>
      <c r="I194" s="39">
        <f t="shared" si="159"/>
        <v>2.7000000000000001E-3</v>
      </c>
      <c r="J194" s="40"/>
      <c r="K194" s="130"/>
      <c r="L194" s="126">
        <f t="shared" si="161"/>
        <v>0</v>
      </c>
      <c r="M194" s="127"/>
      <c r="N194" s="132"/>
      <c r="O194" s="44">
        <f t="shared" si="160"/>
        <v>61.56</v>
      </c>
      <c r="P194" s="138">
        <v>22800</v>
      </c>
      <c r="Q194" s="46"/>
    </row>
    <row r="195" spans="1:17" s="264" customFormat="1" ht="15" customHeight="1" thickBot="1" x14ac:dyDescent="0.3">
      <c r="A195" s="32" t="s">
        <v>65</v>
      </c>
      <c r="B195" s="48">
        <v>30</v>
      </c>
      <c r="C195" s="49">
        <v>40</v>
      </c>
      <c r="D195" s="54">
        <v>3000</v>
      </c>
      <c r="E195" s="35" t="s">
        <v>60</v>
      </c>
      <c r="F195" s="36"/>
      <c r="G195" s="37"/>
      <c r="H195" s="38">
        <v>1</v>
      </c>
      <c r="I195" s="39">
        <f t="shared" si="159"/>
        <v>3.5999999999999999E-3</v>
      </c>
      <c r="J195" s="40"/>
      <c r="K195" s="130"/>
      <c r="L195" s="126">
        <f t="shared" si="161"/>
        <v>0</v>
      </c>
      <c r="M195" s="127"/>
      <c r="N195" s="132"/>
      <c r="O195" s="44">
        <f t="shared" si="160"/>
        <v>82.08</v>
      </c>
      <c r="P195" s="138">
        <v>22800</v>
      </c>
      <c r="Q195" s="46"/>
    </row>
    <row r="196" spans="1:17" s="264" customFormat="1" ht="15" customHeight="1" thickBot="1" x14ac:dyDescent="0.3">
      <c r="A196" s="277" t="s">
        <v>65</v>
      </c>
      <c r="B196" s="278">
        <v>30</v>
      </c>
      <c r="C196" s="279">
        <v>50</v>
      </c>
      <c r="D196" s="280">
        <v>3000</v>
      </c>
      <c r="E196" s="35" t="s">
        <v>60</v>
      </c>
      <c r="F196" s="282"/>
      <c r="G196" s="283"/>
      <c r="H196" s="38">
        <v>1</v>
      </c>
      <c r="I196" s="285">
        <f t="shared" si="159"/>
        <v>4.4999999999999997E-3</v>
      </c>
      <c r="J196" s="286"/>
      <c r="K196" s="287"/>
      <c r="L196" s="288">
        <f t="shared" si="161"/>
        <v>0</v>
      </c>
      <c r="M196" s="801"/>
      <c r="N196" s="289"/>
      <c r="O196" s="290">
        <f t="shared" si="160"/>
        <v>102.6</v>
      </c>
      <c r="P196" s="138">
        <v>22800</v>
      </c>
      <c r="Q196" s="46"/>
    </row>
    <row r="197" spans="1:17" s="264" customFormat="1" ht="17.45" customHeight="1" thickBot="1" x14ac:dyDescent="0.3">
      <c r="A197" s="295" t="s">
        <v>50</v>
      </c>
      <c r="B197" s="802">
        <v>40</v>
      </c>
      <c r="C197" s="292">
        <v>40</v>
      </c>
      <c r="D197" s="803">
        <v>3000</v>
      </c>
      <c r="E197" s="804" t="s">
        <v>27</v>
      </c>
      <c r="F197" s="296"/>
      <c r="G197" s="301"/>
      <c r="H197" s="805">
        <v>1</v>
      </c>
      <c r="I197" s="806">
        <f t="shared" si="134"/>
        <v>4.7999999999999996E-3</v>
      </c>
      <c r="J197" s="807"/>
      <c r="K197" s="303"/>
      <c r="L197" s="293">
        <f t="shared" si="155"/>
        <v>144.47999999999999</v>
      </c>
      <c r="M197" s="306">
        <v>30100</v>
      </c>
      <c r="N197" s="808"/>
      <c r="O197" s="292">
        <f t="shared" si="139"/>
        <v>167.99999999999997</v>
      </c>
      <c r="P197" s="809">
        <v>35000</v>
      </c>
      <c r="Q197" s="1"/>
    </row>
    <row r="198" spans="1:17" s="264" customFormat="1" ht="15" customHeight="1" thickBot="1" x14ac:dyDescent="0.3">
      <c r="A198" s="295" t="s">
        <v>50</v>
      </c>
      <c r="B198" s="300">
        <v>40</v>
      </c>
      <c r="C198" s="291">
        <v>50</v>
      </c>
      <c r="D198" s="280">
        <v>3000</v>
      </c>
      <c r="E198" s="299" t="s">
        <v>27</v>
      </c>
      <c r="F198" s="297"/>
      <c r="G198" s="302"/>
      <c r="H198" s="284">
        <v>1</v>
      </c>
      <c r="I198" s="285">
        <f t="shared" si="134"/>
        <v>6.0000000000000001E-3</v>
      </c>
      <c r="J198" s="305"/>
      <c r="K198" s="304"/>
      <c r="L198" s="293">
        <f t="shared" si="155"/>
        <v>180.6</v>
      </c>
      <c r="M198" s="306">
        <v>30100</v>
      </c>
      <c r="N198" s="308"/>
      <c r="O198" s="298">
        <f t="shared" si="139"/>
        <v>210</v>
      </c>
      <c r="P198" s="307">
        <v>35000</v>
      </c>
      <c r="Q198" s="1"/>
    </row>
    <row r="199" spans="1:17" ht="17.45" customHeight="1" thickBot="1" x14ac:dyDescent="0.3">
      <c r="A199" s="295" t="s">
        <v>50</v>
      </c>
      <c r="B199" s="300">
        <v>40</v>
      </c>
      <c r="C199" s="291">
        <v>60</v>
      </c>
      <c r="D199" s="280">
        <v>3000</v>
      </c>
      <c r="E199" s="299" t="s">
        <v>27</v>
      </c>
      <c r="F199" s="297"/>
      <c r="G199" s="302"/>
      <c r="H199" s="284">
        <v>1</v>
      </c>
      <c r="I199" s="285">
        <f t="shared" si="134"/>
        <v>7.1999999999999998E-3</v>
      </c>
      <c r="J199" s="305"/>
      <c r="K199" s="304"/>
      <c r="L199" s="293">
        <f t="shared" si="155"/>
        <v>216.72</v>
      </c>
      <c r="M199" s="306">
        <v>30100</v>
      </c>
      <c r="N199" s="308"/>
      <c r="O199" s="298">
        <f t="shared" si="139"/>
        <v>252</v>
      </c>
      <c r="P199" s="307">
        <v>35000</v>
      </c>
      <c r="Q199" s="1"/>
    </row>
    <row r="200" spans="1:17" ht="15" customHeight="1" thickBot="1" x14ac:dyDescent="0.3">
      <c r="A200" s="295" t="s">
        <v>50</v>
      </c>
      <c r="B200" s="310">
        <v>40</v>
      </c>
      <c r="C200" s="311">
        <v>70</v>
      </c>
      <c r="D200" s="280">
        <v>3000</v>
      </c>
      <c r="E200" s="810" t="s">
        <v>27</v>
      </c>
      <c r="F200" s="312"/>
      <c r="G200" s="313"/>
      <c r="H200" s="284">
        <v>1</v>
      </c>
      <c r="I200" s="285">
        <f t="shared" si="134"/>
        <v>8.3999999999999995E-3</v>
      </c>
      <c r="J200" s="314"/>
      <c r="K200" s="315"/>
      <c r="L200" s="316">
        <f t="shared" si="155"/>
        <v>252.83999999999997</v>
      </c>
      <c r="M200" s="811">
        <v>30100</v>
      </c>
      <c r="N200" s="317"/>
      <c r="O200" s="318">
        <f t="shared" si="139"/>
        <v>294</v>
      </c>
      <c r="P200" s="812">
        <v>35000</v>
      </c>
      <c r="Q200" s="1"/>
    </row>
    <row r="201" spans="1:17" ht="16.899999999999999" customHeight="1" thickBot="1" x14ac:dyDescent="0.3">
      <c r="A201" s="295" t="s">
        <v>50</v>
      </c>
      <c r="B201" s="802">
        <v>50</v>
      </c>
      <c r="C201" s="292">
        <v>50</v>
      </c>
      <c r="D201" s="803">
        <v>3000</v>
      </c>
      <c r="E201" s="804" t="s">
        <v>27</v>
      </c>
      <c r="F201" s="296"/>
      <c r="G201" s="301"/>
      <c r="H201" s="805">
        <v>1</v>
      </c>
      <c r="I201" s="806">
        <f t="shared" si="134"/>
        <v>7.4999999999999997E-3</v>
      </c>
      <c r="J201" s="807"/>
      <c r="K201" s="303"/>
      <c r="L201" s="293">
        <f t="shared" si="155"/>
        <v>227.25</v>
      </c>
      <c r="M201" s="306">
        <v>30300</v>
      </c>
      <c r="N201" s="808"/>
      <c r="O201" s="292">
        <f t="shared" si="139"/>
        <v>258</v>
      </c>
      <c r="P201" s="809">
        <v>34400</v>
      </c>
      <c r="Q201" s="1"/>
    </row>
    <row r="202" spans="1:17" ht="15" customHeight="1" thickBot="1" x14ac:dyDescent="0.3">
      <c r="A202" s="295" t="s">
        <v>50</v>
      </c>
      <c r="B202" s="300">
        <v>50</v>
      </c>
      <c r="C202" s="291">
        <v>60</v>
      </c>
      <c r="D202" s="280">
        <v>3000</v>
      </c>
      <c r="E202" s="299" t="s">
        <v>27</v>
      </c>
      <c r="F202" s="297"/>
      <c r="G202" s="302"/>
      <c r="H202" s="284">
        <v>1</v>
      </c>
      <c r="I202" s="285">
        <f t="shared" si="134"/>
        <v>8.9999999999999993E-3</v>
      </c>
      <c r="J202" s="305"/>
      <c r="K202" s="304"/>
      <c r="L202" s="293">
        <f t="shared" si="155"/>
        <v>272.7</v>
      </c>
      <c r="M202" s="306">
        <v>30300</v>
      </c>
      <c r="N202" s="308"/>
      <c r="O202" s="298">
        <f t="shared" si="139"/>
        <v>309.59999999999997</v>
      </c>
      <c r="P202" s="809">
        <v>34400</v>
      </c>
      <c r="Q202" s="1"/>
    </row>
    <row r="203" spans="1:17" ht="15.6" customHeight="1" thickBot="1" x14ac:dyDescent="0.3">
      <c r="A203" s="295" t="s">
        <v>50</v>
      </c>
      <c r="B203" s="300">
        <v>50</v>
      </c>
      <c r="C203" s="291">
        <v>70</v>
      </c>
      <c r="D203" s="280">
        <v>3000</v>
      </c>
      <c r="E203" s="299" t="s">
        <v>27</v>
      </c>
      <c r="F203" s="297"/>
      <c r="G203" s="302"/>
      <c r="H203" s="284">
        <v>1</v>
      </c>
      <c r="I203" s="285">
        <f t="shared" si="134"/>
        <v>1.0500000000000001E-2</v>
      </c>
      <c r="J203" s="305"/>
      <c r="K203" s="304"/>
      <c r="L203" s="293">
        <f t="shared" si="155"/>
        <v>318.15000000000003</v>
      </c>
      <c r="M203" s="306">
        <v>30300</v>
      </c>
      <c r="N203" s="308"/>
      <c r="O203" s="298">
        <f t="shared" si="139"/>
        <v>361.20000000000005</v>
      </c>
      <c r="P203" s="809">
        <v>34400</v>
      </c>
      <c r="Q203" s="1"/>
    </row>
    <row r="204" spans="1:17" ht="14.45" customHeight="1" thickBot="1" x14ac:dyDescent="0.3">
      <c r="A204" s="295" t="s">
        <v>50</v>
      </c>
      <c r="B204" s="300">
        <v>60</v>
      </c>
      <c r="C204" s="291">
        <v>60</v>
      </c>
      <c r="D204" s="280">
        <v>3000</v>
      </c>
      <c r="E204" s="299" t="s">
        <v>27</v>
      </c>
      <c r="F204" s="297"/>
      <c r="G204" s="302"/>
      <c r="H204" s="284">
        <v>1</v>
      </c>
      <c r="I204" s="285">
        <f t="shared" si="134"/>
        <v>1.0800000000000001E-2</v>
      </c>
      <c r="J204" s="305"/>
      <c r="K204" s="304"/>
      <c r="L204" s="293">
        <f t="shared" si="155"/>
        <v>327.24</v>
      </c>
      <c r="M204" s="306">
        <v>30300</v>
      </c>
      <c r="N204" s="308"/>
      <c r="O204" s="298">
        <f t="shared" si="139"/>
        <v>371.52000000000004</v>
      </c>
      <c r="P204" s="809">
        <v>34400</v>
      </c>
      <c r="Q204" s="1"/>
    </row>
    <row r="205" spans="1:17" ht="13.15" customHeight="1" thickBot="1" x14ac:dyDescent="0.3">
      <c r="A205" s="295" t="s">
        <v>50</v>
      </c>
      <c r="B205" s="300">
        <v>60</v>
      </c>
      <c r="C205" s="291">
        <v>70</v>
      </c>
      <c r="D205" s="280">
        <v>3000</v>
      </c>
      <c r="E205" s="299" t="s">
        <v>27</v>
      </c>
      <c r="F205" s="297"/>
      <c r="G205" s="302"/>
      <c r="H205" s="284">
        <v>1</v>
      </c>
      <c r="I205" s="285">
        <f t="shared" ref="I205:I214" si="162">B205*C205*D205/1000000000*H205</f>
        <v>1.26E-2</v>
      </c>
      <c r="J205" s="305"/>
      <c r="K205" s="304"/>
      <c r="L205" s="293">
        <f t="shared" si="155"/>
        <v>381.78000000000003</v>
      </c>
      <c r="M205" s="306">
        <v>30300</v>
      </c>
      <c r="N205" s="308"/>
      <c r="O205" s="298">
        <f t="shared" ref="O205:O214" si="163">I205*P205</f>
        <v>433.44</v>
      </c>
      <c r="P205" s="809">
        <v>34400</v>
      </c>
      <c r="Q205" s="1"/>
    </row>
    <row r="206" spans="1:17" ht="14.45" customHeight="1" thickBot="1" x14ac:dyDescent="0.3">
      <c r="A206" s="309" t="s">
        <v>50</v>
      </c>
      <c r="B206" s="310">
        <v>70</v>
      </c>
      <c r="C206" s="311">
        <v>70</v>
      </c>
      <c r="D206" s="280">
        <v>3000</v>
      </c>
      <c r="E206" s="299" t="s">
        <v>27</v>
      </c>
      <c r="F206" s="312"/>
      <c r="G206" s="313"/>
      <c r="H206" s="284">
        <v>1</v>
      </c>
      <c r="I206" s="285">
        <f t="shared" si="162"/>
        <v>1.47E-2</v>
      </c>
      <c r="J206" s="314"/>
      <c r="K206" s="315"/>
      <c r="L206" s="316">
        <f t="shared" si="155"/>
        <v>445.40999999999997</v>
      </c>
      <c r="M206" s="811">
        <v>30300</v>
      </c>
      <c r="N206" s="317"/>
      <c r="O206" s="318">
        <f t="shared" si="163"/>
        <v>505.68</v>
      </c>
      <c r="P206" s="813">
        <v>34400</v>
      </c>
      <c r="Q206" s="1"/>
    </row>
    <row r="207" spans="1:17" ht="18.75" customHeight="1" thickBot="1" x14ac:dyDescent="0.3">
      <c r="A207" s="295" t="s">
        <v>50</v>
      </c>
      <c r="B207" s="802">
        <v>40</v>
      </c>
      <c r="C207" s="292">
        <v>40</v>
      </c>
      <c r="D207" s="803">
        <v>3000</v>
      </c>
      <c r="E207" s="804" t="s">
        <v>60</v>
      </c>
      <c r="F207" s="296"/>
      <c r="G207" s="301"/>
      <c r="H207" s="805">
        <v>1</v>
      </c>
      <c r="I207" s="806">
        <f t="shared" si="162"/>
        <v>4.7999999999999996E-3</v>
      </c>
      <c r="J207" s="807"/>
      <c r="K207" s="303"/>
      <c r="L207" s="293">
        <f t="shared" ref="L207:L216" si="164">M207*I207</f>
        <v>95.999999999999986</v>
      </c>
      <c r="M207" s="306">
        <v>20000</v>
      </c>
      <c r="N207" s="808"/>
      <c r="O207" s="292">
        <f t="shared" si="163"/>
        <v>109.43999999999998</v>
      </c>
      <c r="P207" s="809">
        <v>22800</v>
      </c>
      <c r="Q207" s="1"/>
    </row>
    <row r="208" spans="1:17" ht="18.75" customHeight="1" thickBot="1" x14ac:dyDescent="0.3">
      <c r="A208" s="295" t="s">
        <v>50</v>
      </c>
      <c r="B208" s="300">
        <v>40</v>
      </c>
      <c r="C208" s="291">
        <v>50</v>
      </c>
      <c r="D208" s="280">
        <v>3000</v>
      </c>
      <c r="E208" s="299" t="s">
        <v>60</v>
      </c>
      <c r="F208" s="297"/>
      <c r="G208" s="302"/>
      <c r="H208" s="284">
        <v>1</v>
      </c>
      <c r="I208" s="285">
        <f t="shared" si="162"/>
        <v>6.0000000000000001E-3</v>
      </c>
      <c r="J208" s="305"/>
      <c r="K208" s="304"/>
      <c r="L208" s="293">
        <f t="shared" si="164"/>
        <v>120</v>
      </c>
      <c r="M208" s="306">
        <v>20000</v>
      </c>
      <c r="N208" s="308"/>
      <c r="O208" s="298">
        <f t="shared" si="163"/>
        <v>136.80000000000001</v>
      </c>
      <c r="P208" s="809">
        <v>22800</v>
      </c>
      <c r="Q208" s="1"/>
    </row>
    <row r="209" spans="1:17" ht="18.75" customHeight="1" thickBot="1" x14ac:dyDescent="0.3">
      <c r="A209" s="295" t="s">
        <v>50</v>
      </c>
      <c r="B209" s="300">
        <v>40</v>
      </c>
      <c r="C209" s="291">
        <v>60</v>
      </c>
      <c r="D209" s="280">
        <v>3000</v>
      </c>
      <c r="E209" s="299" t="s">
        <v>60</v>
      </c>
      <c r="F209" s="297"/>
      <c r="G209" s="302"/>
      <c r="H209" s="284">
        <v>1</v>
      </c>
      <c r="I209" s="285">
        <f t="shared" si="162"/>
        <v>7.1999999999999998E-3</v>
      </c>
      <c r="J209" s="305"/>
      <c r="K209" s="304"/>
      <c r="L209" s="293">
        <f t="shared" si="164"/>
        <v>144</v>
      </c>
      <c r="M209" s="306">
        <v>20000</v>
      </c>
      <c r="N209" s="308"/>
      <c r="O209" s="298">
        <f t="shared" si="163"/>
        <v>164.16</v>
      </c>
      <c r="P209" s="809">
        <v>22800</v>
      </c>
      <c r="Q209" s="1"/>
    </row>
    <row r="210" spans="1:17" ht="18.600000000000001" customHeight="1" thickBot="1" x14ac:dyDescent="0.3">
      <c r="A210" s="295" t="s">
        <v>50</v>
      </c>
      <c r="B210" s="300">
        <v>40</v>
      </c>
      <c r="C210" s="291">
        <v>70</v>
      </c>
      <c r="D210" s="280">
        <v>3000</v>
      </c>
      <c r="E210" s="299" t="s">
        <v>60</v>
      </c>
      <c r="F210" s="297"/>
      <c r="G210" s="302"/>
      <c r="H210" s="284">
        <v>1</v>
      </c>
      <c r="I210" s="285">
        <f t="shared" si="162"/>
        <v>8.3999999999999995E-3</v>
      </c>
      <c r="J210" s="305"/>
      <c r="K210" s="304"/>
      <c r="L210" s="293">
        <f t="shared" si="164"/>
        <v>168</v>
      </c>
      <c r="M210" s="306">
        <v>20000</v>
      </c>
      <c r="N210" s="308"/>
      <c r="O210" s="298">
        <f t="shared" si="163"/>
        <v>191.51999999999998</v>
      </c>
      <c r="P210" s="809">
        <v>22800</v>
      </c>
      <c r="Q210" s="1"/>
    </row>
    <row r="211" spans="1:17" ht="16.149999999999999" customHeight="1" thickBot="1" x14ac:dyDescent="0.3">
      <c r="A211" s="295" t="s">
        <v>50</v>
      </c>
      <c r="B211" s="300">
        <v>50</v>
      </c>
      <c r="C211" s="291">
        <v>50</v>
      </c>
      <c r="D211" s="280">
        <v>3000</v>
      </c>
      <c r="E211" s="299" t="s">
        <v>60</v>
      </c>
      <c r="F211" s="297"/>
      <c r="G211" s="302"/>
      <c r="H211" s="284">
        <v>1</v>
      </c>
      <c r="I211" s="285">
        <f t="shared" si="162"/>
        <v>7.4999999999999997E-3</v>
      </c>
      <c r="J211" s="305"/>
      <c r="K211" s="304"/>
      <c r="L211" s="293">
        <f t="shared" si="164"/>
        <v>150</v>
      </c>
      <c r="M211" s="306">
        <v>20000</v>
      </c>
      <c r="N211" s="308"/>
      <c r="O211" s="298">
        <f t="shared" si="163"/>
        <v>171</v>
      </c>
      <c r="P211" s="809">
        <v>22800</v>
      </c>
      <c r="Q211" s="1"/>
    </row>
    <row r="212" spans="1:17" ht="16.899999999999999" customHeight="1" thickBot="1" x14ac:dyDescent="0.3">
      <c r="A212" s="295" t="s">
        <v>50</v>
      </c>
      <c r="B212" s="300">
        <v>50</v>
      </c>
      <c r="C212" s="291">
        <v>60</v>
      </c>
      <c r="D212" s="280">
        <v>3000</v>
      </c>
      <c r="E212" s="299" t="s">
        <v>60</v>
      </c>
      <c r="F212" s="297"/>
      <c r="G212" s="302"/>
      <c r="H212" s="284">
        <v>1</v>
      </c>
      <c r="I212" s="285">
        <f t="shared" si="162"/>
        <v>8.9999999999999993E-3</v>
      </c>
      <c r="J212" s="305"/>
      <c r="K212" s="304"/>
      <c r="L212" s="293">
        <f t="shared" si="164"/>
        <v>180</v>
      </c>
      <c r="M212" s="306">
        <v>20000</v>
      </c>
      <c r="N212" s="308"/>
      <c r="O212" s="298">
        <f t="shared" si="163"/>
        <v>205.2</v>
      </c>
      <c r="P212" s="809">
        <v>22800</v>
      </c>
      <c r="Q212" s="1"/>
    </row>
    <row r="213" spans="1:17" ht="17.45" customHeight="1" thickBot="1" x14ac:dyDescent="0.3">
      <c r="A213" s="295" t="s">
        <v>50</v>
      </c>
      <c r="B213" s="300">
        <v>50</v>
      </c>
      <c r="C213" s="291">
        <v>70</v>
      </c>
      <c r="D213" s="280">
        <v>3000</v>
      </c>
      <c r="E213" s="299" t="s">
        <v>60</v>
      </c>
      <c r="F213" s="297"/>
      <c r="G213" s="302"/>
      <c r="H213" s="284">
        <v>1</v>
      </c>
      <c r="I213" s="285">
        <f t="shared" si="162"/>
        <v>1.0500000000000001E-2</v>
      </c>
      <c r="J213" s="305"/>
      <c r="K213" s="304"/>
      <c r="L213" s="293">
        <f t="shared" si="164"/>
        <v>210</v>
      </c>
      <c r="M213" s="306">
        <v>20000</v>
      </c>
      <c r="N213" s="308"/>
      <c r="O213" s="298">
        <f t="shared" si="163"/>
        <v>239.4</v>
      </c>
      <c r="P213" s="809">
        <v>22800</v>
      </c>
      <c r="Q213" s="1"/>
    </row>
    <row r="214" spans="1:17" ht="19.149999999999999" customHeight="1" thickBot="1" x14ac:dyDescent="0.3">
      <c r="A214" s="295" t="s">
        <v>50</v>
      </c>
      <c r="B214" s="300">
        <v>60</v>
      </c>
      <c r="C214" s="291">
        <v>60</v>
      </c>
      <c r="D214" s="280">
        <v>3000</v>
      </c>
      <c r="E214" s="299" t="s">
        <v>60</v>
      </c>
      <c r="F214" s="297"/>
      <c r="G214" s="302"/>
      <c r="H214" s="284">
        <v>1</v>
      </c>
      <c r="I214" s="285">
        <f t="shared" si="162"/>
        <v>1.0800000000000001E-2</v>
      </c>
      <c r="J214" s="305"/>
      <c r="K214" s="304"/>
      <c r="L214" s="293">
        <f t="shared" si="164"/>
        <v>216</v>
      </c>
      <c r="M214" s="306">
        <v>20000</v>
      </c>
      <c r="N214" s="308"/>
      <c r="O214" s="298">
        <f t="shared" si="163"/>
        <v>246.24</v>
      </c>
      <c r="P214" s="809">
        <v>22800</v>
      </c>
      <c r="Q214" s="1"/>
    </row>
    <row r="215" spans="1:17" ht="17.45" customHeight="1" thickBot="1" x14ac:dyDescent="0.3">
      <c r="A215" s="295" t="s">
        <v>50</v>
      </c>
      <c r="B215" s="300">
        <v>60</v>
      </c>
      <c r="C215" s="291">
        <v>70</v>
      </c>
      <c r="D215" s="280">
        <v>3000</v>
      </c>
      <c r="E215" s="299" t="s">
        <v>60</v>
      </c>
      <c r="F215" s="297"/>
      <c r="G215" s="302"/>
      <c r="H215" s="284">
        <v>1</v>
      </c>
      <c r="I215" s="285">
        <f t="shared" ref="I215" si="165">B215*C215*D215/1000000000*H215</f>
        <v>1.26E-2</v>
      </c>
      <c r="J215" s="305"/>
      <c r="K215" s="304"/>
      <c r="L215" s="293">
        <f t="shared" si="164"/>
        <v>252</v>
      </c>
      <c r="M215" s="306">
        <v>20000</v>
      </c>
      <c r="N215" s="308"/>
      <c r="O215" s="298">
        <f t="shared" ref="O215:O216" si="166">I215*P215</f>
        <v>287.28000000000003</v>
      </c>
      <c r="P215" s="809">
        <v>22800</v>
      </c>
      <c r="Q215" s="1"/>
    </row>
    <row r="216" spans="1:17" ht="18.75" customHeight="1" thickBot="1" x14ac:dyDescent="0.3">
      <c r="A216" s="309" t="s">
        <v>50</v>
      </c>
      <c r="B216" s="310">
        <v>70</v>
      </c>
      <c r="C216" s="311">
        <v>70</v>
      </c>
      <c r="D216" s="280">
        <v>3000</v>
      </c>
      <c r="E216" s="299" t="s">
        <v>60</v>
      </c>
      <c r="F216" s="312"/>
      <c r="G216" s="313"/>
      <c r="H216" s="284">
        <v>1</v>
      </c>
      <c r="I216" s="285">
        <f>B216*C216*D216/1000000000*H216</f>
        <v>1.47E-2</v>
      </c>
      <c r="J216" s="314"/>
      <c r="K216" s="315"/>
      <c r="L216" s="316">
        <f t="shared" si="164"/>
        <v>294</v>
      </c>
      <c r="M216" s="306">
        <v>20000</v>
      </c>
      <c r="N216" s="317"/>
      <c r="O216" s="318">
        <f t="shared" si="166"/>
        <v>335.15999999999997</v>
      </c>
      <c r="P216" s="809">
        <v>22800</v>
      </c>
      <c r="Q216" s="1"/>
    </row>
    <row r="217" spans="1:17" ht="27" customHeight="1" x14ac:dyDescent="0.25">
      <c r="A217" s="942" t="s">
        <v>1</v>
      </c>
      <c r="B217" s="155" t="s">
        <v>2</v>
      </c>
      <c r="C217" s="156" t="s">
        <v>3</v>
      </c>
      <c r="D217" s="156" t="s">
        <v>4</v>
      </c>
      <c r="E217" s="947" t="s">
        <v>5</v>
      </c>
      <c r="F217" s="951" t="s">
        <v>18</v>
      </c>
      <c r="G217" s="952"/>
      <c r="H217" s="951" t="s">
        <v>44</v>
      </c>
      <c r="I217" s="959"/>
      <c r="J217" s="952"/>
      <c r="K217" s="265"/>
      <c r="L217" s="960" t="s">
        <v>33</v>
      </c>
      <c r="M217" s="961"/>
      <c r="N217" s="265"/>
      <c r="O217" s="949" t="s">
        <v>34</v>
      </c>
      <c r="P217" s="950"/>
      <c r="Q217" s="46"/>
    </row>
    <row r="218" spans="1:17" ht="15" customHeight="1" thickBot="1" x14ac:dyDescent="0.3">
      <c r="A218" s="943"/>
      <c r="B218" s="676" t="s">
        <v>8</v>
      </c>
      <c r="C218" s="677" t="s">
        <v>8</v>
      </c>
      <c r="D218" s="677" t="s">
        <v>8</v>
      </c>
      <c r="E218" s="948"/>
      <c r="F218" s="161" t="s">
        <v>22</v>
      </c>
      <c r="G218" s="148" t="s">
        <v>23</v>
      </c>
      <c r="H218" s="147" t="s">
        <v>9</v>
      </c>
      <c r="I218" s="162" t="s">
        <v>10</v>
      </c>
      <c r="J218" s="163" t="s">
        <v>24</v>
      </c>
      <c r="K218" s="164"/>
      <c r="L218" s="187" t="s">
        <v>25</v>
      </c>
      <c r="M218" s="187" t="s">
        <v>13</v>
      </c>
      <c r="N218" s="165"/>
      <c r="O218" s="166" t="s">
        <v>25</v>
      </c>
      <c r="P218" s="149" t="s">
        <v>13</v>
      </c>
      <c r="Q218" s="46"/>
    </row>
    <row r="219" spans="1:17" ht="15.75" customHeight="1" x14ac:dyDescent="0.25">
      <c r="A219" s="171" t="s">
        <v>51</v>
      </c>
      <c r="B219" s="679">
        <v>20</v>
      </c>
      <c r="C219" s="680">
        <v>96</v>
      </c>
      <c r="D219" s="680">
        <v>2000</v>
      </c>
      <c r="E219" s="681" t="s">
        <v>27</v>
      </c>
      <c r="F219" s="178"/>
      <c r="G219" s="179"/>
      <c r="H219" s="180">
        <v>1</v>
      </c>
      <c r="I219" s="181">
        <f>B219*C219*D219/1000000000*H216</f>
        <v>3.8400000000000001E-3</v>
      </c>
      <c r="J219" s="182">
        <v>0</v>
      </c>
      <c r="K219" s="183"/>
      <c r="L219" s="488">
        <f>M219*I219</f>
        <v>117.12</v>
      </c>
      <c r="M219" s="188">
        <v>30500</v>
      </c>
      <c r="N219" s="177"/>
      <c r="O219" s="818">
        <f>P219*I219</f>
        <v>133.24799999999999</v>
      </c>
      <c r="P219" s="819">
        <v>34700</v>
      </c>
      <c r="Q219" s="46"/>
    </row>
    <row r="220" spans="1:17" ht="17.25" customHeight="1" x14ac:dyDescent="0.25">
      <c r="A220" s="171" t="s">
        <v>51</v>
      </c>
      <c r="B220" s="682">
        <v>20</v>
      </c>
      <c r="C220" s="683">
        <v>96</v>
      </c>
      <c r="D220" s="683">
        <v>3000</v>
      </c>
      <c r="E220" s="684" t="s">
        <v>27</v>
      </c>
      <c r="F220" s="174"/>
      <c r="G220" s="175"/>
      <c r="H220" s="176">
        <v>1</v>
      </c>
      <c r="I220" s="181">
        <f>B220*C220*D220/1000000000*H220</f>
        <v>5.7600000000000004E-3</v>
      </c>
      <c r="J220" s="184">
        <v>0</v>
      </c>
      <c r="K220" s="185"/>
      <c r="L220" s="488">
        <f t="shared" ref="L220:L262" si="167">M220*I220</f>
        <v>175.68</v>
      </c>
      <c r="M220" s="188">
        <v>30500</v>
      </c>
      <c r="N220" s="157"/>
      <c r="O220" s="818">
        <f t="shared" ref="O220:O262" si="168">P220*I220</f>
        <v>199.87200000000001</v>
      </c>
      <c r="P220" s="819">
        <v>34700</v>
      </c>
      <c r="Q220" s="46"/>
    </row>
    <row r="221" spans="1:17" ht="17.25" customHeight="1" x14ac:dyDescent="0.25">
      <c r="A221" s="171" t="s">
        <v>51</v>
      </c>
      <c r="B221" s="172">
        <v>20</v>
      </c>
      <c r="C221" s="173">
        <v>121</v>
      </c>
      <c r="D221" s="470">
        <v>2000</v>
      </c>
      <c r="E221" s="678" t="s">
        <v>27</v>
      </c>
      <c r="F221" s="169"/>
      <c r="G221" s="170"/>
      <c r="H221" s="176">
        <v>1</v>
      </c>
      <c r="I221" s="181">
        <f t="shared" ref="I221:I274" si="169">B221*C221*D221/1000000000*H221</f>
        <v>4.8399999999999997E-3</v>
      </c>
      <c r="J221" s="184">
        <v>0</v>
      </c>
      <c r="K221" s="186"/>
      <c r="L221" s="488">
        <f t="shared" si="167"/>
        <v>147.62</v>
      </c>
      <c r="M221" s="188">
        <v>30500</v>
      </c>
      <c r="N221" s="157"/>
      <c r="O221" s="818">
        <f t="shared" si="168"/>
        <v>167.94799999999998</v>
      </c>
      <c r="P221" s="819">
        <v>34700</v>
      </c>
      <c r="Q221" s="46"/>
    </row>
    <row r="222" spans="1:17" ht="17.25" customHeight="1" x14ac:dyDescent="0.25">
      <c r="A222" s="171" t="s">
        <v>51</v>
      </c>
      <c r="B222" s="172">
        <v>20</v>
      </c>
      <c r="C222" s="173">
        <v>121</v>
      </c>
      <c r="D222" s="167">
        <v>3000</v>
      </c>
      <c r="E222" s="168" t="s">
        <v>27</v>
      </c>
      <c r="F222" s="169"/>
      <c r="G222" s="170"/>
      <c r="H222" s="176">
        <v>1</v>
      </c>
      <c r="I222" s="181">
        <f t="shared" si="169"/>
        <v>7.26E-3</v>
      </c>
      <c r="J222" s="184">
        <v>0</v>
      </c>
      <c r="K222" s="186"/>
      <c r="L222" s="488">
        <f t="shared" si="167"/>
        <v>221.43</v>
      </c>
      <c r="M222" s="188">
        <v>30500</v>
      </c>
      <c r="N222" s="157"/>
      <c r="O222" s="818">
        <f t="shared" si="168"/>
        <v>251.922</v>
      </c>
      <c r="P222" s="819">
        <v>34700</v>
      </c>
      <c r="Q222" s="46"/>
    </row>
    <row r="223" spans="1:17" ht="17.25" customHeight="1" x14ac:dyDescent="0.25">
      <c r="A223" s="171" t="s">
        <v>51</v>
      </c>
      <c r="B223" s="172">
        <v>20</v>
      </c>
      <c r="C223" s="173">
        <v>121</v>
      </c>
      <c r="D223" s="167">
        <v>6000</v>
      </c>
      <c r="E223" s="168" t="s">
        <v>27</v>
      </c>
      <c r="F223" s="169"/>
      <c r="G223" s="170"/>
      <c r="H223" s="176">
        <v>1</v>
      </c>
      <c r="I223" s="181">
        <f t="shared" si="169"/>
        <v>1.452E-2</v>
      </c>
      <c r="J223" s="184">
        <v>0</v>
      </c>
      <c r="K223" s="186"/>
      <c r="L223" s="488">
        <f t="shared" si="167"/>
        <v>442.86</v>
      </c>
      <c r="M223" s="188">
        <v>30500</v>
      </c>
      <c r="N223" s="157"/>
      <c r="O223" s="818">
        <f t="shared" si="168"/>
        <v>503.84399999999999</v>
      </c>
      <c r="P223" s="819">
        <v>34700</v>
      </c>
      <c r="Q223" s="46"/>
    </row>
    <row r="224" spans="1:17" ht="15" customHeight="1" x14ac:dyDescent="0.25">
      <c r="A224" s="171" t="s">
        <v>51</v>
      </c>
      <c r="B224" s="172">
        <v>20</v>
      </c>
      <c r="C224" s="173">
        <v>146</v>
      </c>
      <c r="D224" s="167">
        <v>2000</v>
      </c>
      <c r="E224" s="168" t="s">
        <v>27</v>
      </c>
      <c r="F224" s="169"/>
      <c r="G224" s="170"/>
      <c r="H224" s="176">
        <v>1</v>
      </c>
      <c r="I224" s="181">
        <f t="shared" si="169"/>
        <v>5.8399999999999997E-3</v>
      </c>
      <c r="J224" s="184">
        <v>0</v>
      </c>
      <c r="K224" s="186"/>
      <c r="L224" s="488">
        <f t="shared" si="167"/>
        <v>178.12</v>
      </c>
      <c r="M224" s="188">
        <v>30500</v>
      </c>
      <c r="N224" s="157"/>
      <c r="O224" s="818">
        <f t="shared" si="168"/>
        <v>202.648</v>
      </c>
      <c r="P224" s="819">
        <v>34700</v>
      </c>
      <c r="Q224" s="46"/>
    </row>
    <row r="225" spans="1:17" ht="15" customHeight="1" x14ac:dyDescent="0.25">
      <c r="A225" s="171" t="s">
        <v>51</v>
      </c>
      <c r="B225" s="172">
        <v>20</v>
      </c>
      <c r="C225" s="173">
        <v>146</v>
      </c>
      <c r="D225" s="167">
        <v>3000</v>
      </c>
      <c r="E225" s="168" t="s">
        <v>27</v>
      </c>
      <c r="F225" s="169"/>
      <c r="G225" s="170"/>
      <c r="H225" s="176">
        <v>1</v>
      </c>
      <c r="I225" s="181">
        <f t="shared" si="169"/>
        <v>8.7600000000000004E-3</v>
      </c>
      <c r="J225" s="184">
        <v>0</v>
      </c>
      <c r="K225" s="186"/>
      <c r="L225" s="488">
        <f t="shared" si="167"/>
        <v>267.18</v>
      </c>
      <c r="M225" s="188">
        <v>30500</v>
      </c>
      <c r="N225" s="157"/>
      <c r="O225" s="818">
        <f t="shared" si="168"/>
        <v>303.97200000000004</v>
      </c>
      <c r="P225" s="819">
        <v>34700</v>
      </c>
      <c r="Q225" s="46"/>
    </row>
    <row r="226" spans="1:17" ht="15" customHeight="1" thickBot="1" x14ac:dyDescent="0.3">
      <c r="A226" s="691" t="s">
        <v>51</v>
      </c>
      <c r="B226" s="692">
        <v>20</v>
      </c>
      <c r="C226" s="693">
        <v>146</v>
      </c>
      <c r="D226" s="472">
        <v>6000</v>
      </c>
      <c r="E226" s="473" t="s">
        <v>27</v>
      </c>
      <c r="F226" s="474"/>
      <c r="G226" s="475"/>
      <c r="H226" s="694">
        <v>1</v>
      </c>
      <c r="I226" s="814">
        <f t="shared" si="169"/>
        <v>1.7520000000000001E-2</v>
      </c>
      <c r="J226" s="695">
        <v>0</v>
      </c>
      <c r="K226" s="476"/>
      <c r="L226" s="696">
        <f t="shared" si="167"/>
        <v>534.36</v>
      </c>
      <c r="M226" s="815">
        <v>30500</v>
      </c>
      <c r="N226" s="477"/>
      <c r="O226" s="820">
        <f t="shared" si="168"/>
        <v>607.94400000000007</v>
      </c>
      <c r="P226" s="821">
        <v>34700</v>
      </c>
      <c r="Q226" s="46"/>
    </row>
    <row r="227" spans="1:17" ht="15" customHeight="1" x14ac:dyDescent="0.25">
      <c r="A227" s="171" t="s">
        <v>51</v>
      </c>
      <c r="B227" s="679">
        <v>20</v>
      </c>
      <c r="C227" s="680">
        <v>96</v>
      </c>
      <c r="D227" s="680">
        <v>2000</v>
      </c>
      <c r="E227" s="681" t="s">
        <v>60</v>
      </c>
      <c r="F227" s="178"/>
      <c r="G227" s="179"/>
      <c r="H227" s="180">
        <v>1</v>
      </c>
      <c r="I227" s="181">
        <f t="shared" si="169"/>
        <v>3.8400000000000001E-3</v>
      </c>
      <c r="J227" s="182">
        <v>0</v>
      </c>
      <c r="K227" s="183"/>
      <c r="L227" s="689">
        <f>M227*I227</f>
        <v>0</v>
      </c>
      <c r="M227" s="690"/>
      <c r="N227" s="177"/>
      <c r="O227" s="818">
        <f>P227*I227</f>
        <v>87.552000000000007</v>
      </c>
      <c r="P227" s="819">
        <v>22800</v>
      </c>
      <c r="Q227" s="46"/>
    </row>
    <row r="228" spans="1:17" ht="15" customHeight="1" x14ac:dyDescent="0.25">
      <c r="A228" s="171" t="s">
        <v>51</v>
      </c>
      <c r="B228" s="682">
        <v>20</v>
      </c>
      <c r="C228" s="683">
        <v>96</v>
      </c>
      <c r="D228" s="683">
        <v>3000</v>
      </c>
      <c r="E228" s="681" t="s">
        <v>60</v>
      </c>
      <c r="F228" s="174"/>
      <c r="G228" s="175"/>
      <c r="H228" s="176">
        <v>1</v>
      </c>
      <c r="I228" s="181">
        <f t="shared" si="169"/>
        <v>5.7600000000000004E-3</v>
      </c>
      <c r="J228" s="184">
        <v>0</v>
      </c>
      <c r="K228" s="185"/>
      <c r="L228" s="488">
        <f t="shared" ref="L228:L234" si="170">M228*I228</f>
        <v>0</v>
      </c>
      <c r="M228" s="188"/>
      <c r="N228" s="157"/>
      <c r="O228" s="818">
        <f t="shared" ref="O228:O234" si="171">P228*I228</f>
        <v>131.328</v>
      </c>
      <c r="P228" s="819">
        <v>22800</v>
      </c>
      <c r="Q228" s="46"/>
    </row>
    <row r="229" spans="1:17" ht="15" customHeight="1" x14ac:dyDescent="0.25">
      <c r="A229" s="171" t="s">
        <v>51</v>
      </c>
      <c r="B229" s="172">
        <v>20</v>
      </c>
      <c r="C229" s="173">
        <v>121</v>
      </c>
      <c r="D229" s="470">
        <v>2000</v>
      </c>
      <c r="E229" s="681" t="s">
        <v>60</v>
      </c>
      <c r="F229" s="169"/>
      <c r="G229" s="170"/>
      <c r="H229" s="176">
        <v>1</v>
      </c>
      <c r="I229" s="181">
        <f t="shared" si="169"/>
        <v>4.8399999999999997E-3</v>
      </c>
      <c r="J229" s="184">
        <v>0</v>
      </c>
      <c r="K229" s="186"/>
      <c r="L229" s="488">
        <f t="shared" si="170"/>
        <v>0</v>
      </c>
      <c r="M229" s="188"/>
      <c r="N229" s="157"/>
      <c r="O229" s="818">
        <f t="shared" si="171"/>
        <v>110.35199999999999</v>
      </c>
      <c r="P229" s="819">
        <v>22800</v>
      </c>
      <c r="Q229" s="46"/>
    </row>
    <row r="230" spans="1:17" ht="15" customHeight="1" x14ac:dyDescent="0.25">
      <c r="A230" s="171" t="s">
        <v>51</v>
      </c>
      <c r="B230" s="172">
        <v>20</v>
      </c>
      <c r="C230" s="173">
        <v>121</v>
      </c>
      <c r="D230" s="167">
        <v>3000</v>
      </c>
      <c r="E230" s="681" t="s">
        <v>60</v>
      </c>
      <c r="F230" s="169"/>
      <c r="G230" s="170"/>
      <c r="H230" s="176">
        <v>1</v>
      </c>
      <c r="I230" s="181">
        <f t="shared" si="169"/>
        <v>7.26E-3</v>
      </c>
      <c r="J230" s="184">
        <v>0</v>
      </c>
      <c r="K230" s="186"/>
      <c r="L230" s="488">
        <f t="shared" si="170"/>
        <v>0</v>
      </c>
      <c r="M230" s="188"/>
      <c r="N230" s="157"/>
      <c r="O230" s="818">
        <f t="shared" si="171"/>
        <v>165.52799999999999</v>
      </c>
      <c r="P230" s="819">
        <v>22800</v>
      </c>
      <c r="Q230" s="46"/>
    </row>
    <row r="231" spans="1:17" ht="15" customHeight="1" x14ac:dyDescent="0.25">
      <c r="A231" s="171" t="s">
        <v>51</v>
      </c>
      <c r="B231" s="172">
        <v>20</v>
      </c>
      <c r="C231" s="173">
        <v>121</v>
      </c>
      <c r="D231" s="167">
        <v>6000</v>
      </c>
      <c r="E231" s="681" t="s">
        <v>60</v>
      </c>
      <c r="F231" s="169"/>
      <c r="G231" s="170"/>
      <c r="H231" s="176">
        <v>1</v>
      </c>
      <c r="I231" s="181">
        <f t="shared" si="169"/>
        <v>1.452E-2</v>
      </c>
      <c r="J231" s="184">
        <v>0</v>
      </c>
      <c r="K231" s="186"/>
      <c r="L231" s="488">
        <f t="shared" si="170"/>
        <v>0</v>
      </c>
      <c r="M231" s="188"/>
      <c r="N231" s="157"/>
      <c r="O231" s="818">
        <f t="shared" si="171"/>
        <v>331.05599999999998</v>
      </c>
      <c r="P231" s="819">
        <v>22800</v>
      </c>
      <c r="Q231" s="46"/>
    </row>
    <row r="232" spans="1:17" ht="15" customHeight="1" x14ac:dyDescent="0.25">
      <c r="A232" s="171" t="s">
        <v>51</v>
      </c>
      <c r="B232" s="172">
        <v>20</v>
      </c>
      <c r="C232" s="173">
        <v>146</v>
      </c>
      <c r="D232" s="167">
        <v>2000</v>
      </c>
      <c r="E232" s="681" t="s">
        <v>60</v>
      </c>
      <c r="F232" s="169"/>
      <c r="G232" s="170"/>
      <c r="H232" s="176">
        <v>1</v>
      </c>
      <c r="I232" s="181">
        <f t="shared" si="169"/>
        <v>5.8399999999999997E-3</v>
      </c>
      <c r="J232" s="184">
        <v>0</v>
      </c>
      <c r="K232" s="186"/>
      <c r="L232" s="488">
        <f t="shared" si="170"/>
        <v>0</v>
      </c>
      <c r="M232" s="188"/>
      <c r="N232" s="157"/>
      <c r="O232" s="818">
        <f t="shared" si="171"/>
        <v>133.15199999999999</v>
      </c>
      <c r="P232" s="819">
        <v>22800</v>
      </c>
      <c r="Q232" s="46"/>
    </row>
    <row r="233" spans="1:17" ht="15" customHeight="1" x14ac:dyDescent="0.25">
      <c r="A233" s="171" t="s">
        <v>51</v>
      </c>
      <c r="B233" s="172">
        <v>20</v>
      </c>
      <c r="C233" s="173">
        <v>146</v>
      </c>
      <c r="D233" s="167">
        <v>3000</v>
      </c>
      <c r="E233" s="681" t="s">
        <v>60</v>
      </c>
      <c r="F233" s="169"/>
      <c r="G233" s="170"/>
      <c r="H233" s="176">
        <v>1</v>
      </c>
      <c r="I233" s="181">
        <f t="shared" si="169"/>
        <v>8.7600000000000004E-3</v>
      </c>
      <c r="J233" s="184">
        <v>0</v>
      </c>
      <c r="K233" s="186"/>
      <c r="L233" s="488">
        <f t="shared" si="170"/>
        <v>0</v>
      </c>
      <c r="M233" s="188"/>
      <c r="N233" s="157"/>
      <c r="O233" s="818">
        <f t="shared" si="171"/>
        <v>199.72800000000001</v>
      </c>
      <c r="P233" s="819">
        <v>22800</v>
      </c>
      <c r="Q233" s="46"/>
    </row>
    <row r="234" spans="1:17" ht="15" customHeight="1" thickBot="1" x14ac:dyDescent="0.3">
      <c r="A234" s="691" t="s">
        <v>51</v>
      </c>
      <c r="B234" s="692">
        <v>20</v>
      </c>
      <c r="C234" s="693">
        <v>146</v>
      </c>
      <c r="D234" s="472">
        <v>6000</v>
      </c>
      <c r="E234" s="681" t="s">
        <v>60</v>
      </c>
      <c r="F234" s="474"/>
      <c r="G234" s="475"/>
      <c r="H234" s="694">
        <v>1</v>
      </c>
      <c r="I234" s="814">
        <f t="shared" si="169"/>
        <v>1.7520000000000001E-2</v>
      </c>
      <c r="J234" s="695">
        <v>0</v>
      </c>
      <c r="K234" s="476"/>
      <c r="L234" s="696">
        <f t="shared" si="170"/>
        <v>0</v>
      </c>
      <c r="M234" s="815"/>
      <c r="N234" s="477"/>
      <c r="O234" s="820">
        <f t="shared" si="171"/>
        <v>399.45600000000002</v>
      </c>
      <c r="P234" s="821">
        <v>22800</v>
      </c>
      <c r="Q234" s="46"/>
    </row>
    <row r="235" spans="1:17" ht="15" customHeight="1" x14ac:dyDescent="0.25">
      <c r="A235" s="685" t="s">
        <v>51</v>
      </c>
      <c r="B235" s="686">
        <v>30</v>
      </c>
      <c r="C235" s="687">
        <v>96</v>
      </c>
      <c r="D235" s="687">
        <v>2000</v>
      </c>
      <c r="E235" s="688" t="s">
        <v>27</v>
      </c>
      <c r="F235" s="178"/>
      <c r="G235" s="179"/>
      <c r="H235" s="180">
        <v>1</v>
      </c>
      <c r="I235" s="181">
        <f t="shared" si="169"/>
        <v>5.7600000000000004E-3</v>
      </c>
      <c r="J235" s="182">
        <v>0</v>
      </c>
      <c r="K235" s="183"/>
      <c r="L235" s="689">
        <f>M235*I235</f>
        <v>175.68</v>
      </c>
      <c r="M235" s="690">
        <v>30500</v>
      </c>
      <c r="N235" s="177"/>
      <c r="O235" s="818">
        <f>P235*I235</f>
        <v>199.87200000000001</v>
      </c>
      <c r="P235" s="819">
        <v>34700</v>
      </c>
      <c r="Q235" s="46"/>
    </row>
    <row r="236" spans="1:17" ht="15" customHeight="1" x14ac:dyDescent="0.25">
      <c r="A236" s="171" t="s">
        <v>51</v>
      </c>
      <c r="B236" s="679">
        <v>30</v>
      </c>
      <c r="C236" s="683">
        <v>96</v>
      </c>
      <c r="D236" s="683">
        <v>3000</v>
      </c>
      <c r="E236" s="684" t="s">
        <v>27</v>
      </c>
      <c r="F236" s="174"/>
      <c r="G236" s="175"/>
      <c r="H236" s="176">
        <v>1</v>
      </c>
      <c r="I236" s="181">
        <f t="shared" si="169"/>
        <v>8.6400000000000001E-3</v>
      </c>
      <c r="J236" s="184">
        <v>0</v>
      </c>
      <c r="K236" s="185"/>
      <c r="L236" s="488">
        <f t="shared" ref="L236:L242" si="172">M236*I236</f>
        <v>263.52</v>
      </c>
      <c r="M236" s="690">
        <v>30500</v>
      </c>
      <c r="N236" s="157"/>
      <c r="O236" s="818">
        <f t="shared" ref="O236:O242" si="173">P236*I236</f>
        <v>299.80799999999999</v>
      </c>
      <c r="P236" s="819">
        <v>34700</v>
      </c>
      <c r="Q236" s="46"/>
    </row>
    <row r="237" spans="1:17" ht="15" customHeight="1" x14ac:dyDescent="0.25">
      <c r="A237" s="171" t="s">
        <v>51</v>
      </c>
      <c r="B237" s="679">
        <v>30</v>
      </c>
      <c r="C237" s="173">
        <v>121</v>
      </c>
      <c r="D237" s="470">
        <v>2000</v>
      </c>
      <c r="E237" s="678" t="s">
        <v>27</v>
      </c>
      <c r="F237" s="169"/>
      <c r="G237" s="170"/>
      <c r="H237" s="176">
        <v>1</v>
      </c>
      <c r="I237" s="181">
        <f t="shared" si="169"/>
        <v>7.26E-3</v>
      </c>
      <c r="J237" s="184">
        <v>0</v>
      </c>
      <c r="K237" s="186"/>
      <c r="L237" s="488">
        <f t="shared" si="172"/>
        <v>221.43</v>
      </c>
      <c r="M237" s="690">
        <v>30500</v>
      </c>
      <c r="N237" s="157"/>
      <c r="O237" s="818">
        <f t="shared" si="173"/>
        <v>251.922</v>
      </c>
      <c r="P237" s="819">
        <v>34700</v>
      </c>
      <c r="Q237" s="1"/>
    </row>
    <row r="238" spans="1:17" ht="15" customHeight="1" x14ac:dyDescent="0.25">
      <c r="A238" s="171" t="s">
        <v>51</v>
      </c>
      <c r="B238" s="679">
        <v>30</v>
      </c>
      <c r="C238" s="173">
        <v>121</v>
      </c>
      <c r="D238" s="167">
        <v>3000</v>
      </c>
      <c r="E238" s="168" t="s">
        <v>27</v>
      </c>
      <c r="F238" s="169"/>
      <c r="G238" s="170"/>
      <c r="H238" s="176">
        <v>1</v>
      </c>
      <c r="I238" s="181">
        <f t="shared" si="169"/>
        <v>1.089E-2</v>
      </c>
      <c r="J238" s="184">
        <v>0</v>
      </c>
      <c r="K238" s="186"/>
      <c r="L238" s="488">
        <f t="shared" si="172"/>
        <v>332.14500000000004</v>
      </c>
      <c r="M238" s="690">
        <v>30500</v>
      </c>
      <c r="N238" s="157"/>
      <c r="O238" s="818">
        <f t="shared" si="173"/>
        <v>377.88300000000004</v>
      </c>
      <c r="P238" s="819">
        <v>34700</v>
      </c>
      <c r="Q238" s="1"/>
    </row>
    <row r="239" spans="1:17" ht="15" customHeight="1" x14ac:dyDescent="0.25">
      <c r="A239" s="171" t="s">
        <v>51</v>
      </c>
      <c r="B239" s="679">
        <v>30</v>
      </c>
      <c r="C239" s="173">
        <v>121</v>
      </c>
      <c r="D239" s="167">
        <v>6000</v>
      </c>
      <c r="E239" s="168" t="s">
        <v>27</v>
      </c>
      <c r="F239" s="169"/>
      <c r="G239" s="170"/>
      <c r="H239" s="176">
        <v>1</v>
      </c>
      <c r="I239" s="181">
        <f t="shared" si="169"/>
        <v>2.1780000000000001E-2</v>
      </c>
      <c r="J239" s="184">
        <v>0</v>
      </c>
      <c r="K239" s="186"/>
      <c r="L239" s="488">
        <f t="shared" si="172"/>
        <v>664.29000000000008</v>
      </c>
      <c r="M239" s="690">
        <v>30500</v>
      </c>
      <c r="N239" s="157"/>
      <c r="O239" s="818">
        <f t="shared" si="173"/>
        <v>755.76600000000008</v>
      </c>
      <c r="P239" s="819">
        <v>34700</v>
      </c>
      <c r="Q239" s="1"/>
    </row>
    <row r="240" spans="1:17" ht="15" customHeight="1" x14ac:dyDescent="0.25">
      <c r="A240" s="171" t="s">
        <v>51</v>
      </c>
      <c r="B240" s="679">
        <v>30</v>
      </c>
      <c r="C240" s="173">
        <v>146</v>
      </c>
      <c r="D240" s="167">
        <v>2000</v>
      </c>
      <c r="E240" s="168" t="s">
        <v>27</v>
      </c>
      <c r="F240" s="169"/>
      <c r="G240" s="170"/>
      <c r="H240" s="176">
        <v>1</v>
      </c>
      <c r="I240" s="181">
        <f t="shared" si="169"/>
        <v>8.7600000000000004E-3</v>
      </c>
      <c r="J240" s="184">
        <v>0</v>
      </c>
      <c r="K240" s="186"/>
      <c r="L240" s="488">
        <f t="shared" si="172"/>
        <v>267.18</v>
      </c>
      <c r="M240" s="690">
        <v>30500</v>
      </c>
      <c r="N240" s="157"/>
      <c r="O240" s="818">
        <f t="shared" si="173"/>
        <v>303.97200000000004</v>
      </c>
      <c r="P240" s="819">
        <v>34700</v>
      </c>
      <c r="Q240" s="1"/>
    </row>
    <row r="241" spans="1:17" ht="15" customHeight="1" x14ac:dyDescent="0.25">
      <c r="A241" s="171" t="s">
        <v>51</v>
      </c>
      <c r="B241" s="679">
        <v>30</v>
      </c>
      <c r="C241" s="173">
        <v>146</v>
      </c>
      <c r="D241" s="167">
        <v>3000</v>
      </c>
      <c r="E241" s="168" t="s">
        <v>27</v>
      </c>
      <c r="F241" s="169"/>
      <c r="G241" s="170"/>
      <c r="H241" s="176">
        <v>1</v>
      </c>
      <c r="I241" s="181">
        <f t="shared" si="169"/>
        <v>1.3140000000000001E-2</v>
      </c>
      <c r="J241" s="184">
        <v>0</v>
      </c>
      <c r="K241" s="186"/>
      <c r="L241" s="488">
        <f t="shared" si="172"/>
        <v>400.77000000000004</v>
      </c>
      <c r="M241" s="690">
        <v>30500</v>
      </c>
      <c r="N241" s="157"/>
      <c r="O241" s="818">
        <f t="shared" si="173"/>
        <v>455.95800000000003</v>
      </c>
      <c r="P241" s="819">
        <v>34700</v>
      </c>
      <c r="Q241" s="1"/>
    </row>
    <row r="242" spans="1:17" ht="15" customHeight="1" thickBot="1" x14ac:dyDescent="0.3">
      <c r="A242" s="691" t="s">
        <v>51</v>
      </c>
      <c r="B242" s="697">
        <v>30</v>
      </c>
      <c r="C242" s="693">
        <v>146</v>
      </c>
      <c r="D242" s="472">
        <v>6000</v>
      </c>
      <c r="E242" s="473" t="s">
        <v>27</v>
      </c>
      <c r="F242" s="474"/>
      <c r="G242" s="475"/>
      <c r="H242" s="694">
        <v>1</v>
      </c>
      <c r="I242" s="814">
        <f t="shared" si="169"/>
        <v>2.6280000000000001E-2</v>
      </c>
      <c r="J242" s="695">
        <v>0</v>
      </c>
      <c r="K242" s="476"/>
      <c r="L242" s="696">
        <f t="shared" si="172"/>
        <v>801.54000000000008</v>
      </c>
      <c r="M242" s="816">
        <v>30500</v>
      </c>
      <c r="N242" s="477"/>
      <c r="O242" s="820">
        <f t="shared" si="173"/>
        <v>911.91600000000005</v>
      </c>
      <c r="P242" s="821">
        <v>34700</v>
      </c>
      <c r="Q242" s="22"/>
    </row>
    <row r="243" spans="1:17" ht="15" customHeight="1" x14ac:dyDescent="0.25">
      <c r="A243" s="685" t="s">
        <v>51</v>
      </c>
      <c r="B243" s="686">
        <v>30</v>
      </c>
      <c r="C243" s="687">
        <v>96</v>
      </c>
      <c r="D243" s="687">
        <v>2000</v>
      </c>
      <c r="E243" s="688" t="s">
        <v>60</v>
      </c>
      <c r="F243" s="178"/>
      <c r="G243" s="179"/>
      <c r="H243" s="180">
        <v>1</v>
      </c>
      <c r="I243" s="181">
        <f t="shared" si="169"/>
        <v>5.7600000000000004E-3</v>
      </c>
      <c r="J243" s="182">
        <v>0</v>
      </c>
      <c r="K243" s="183"/>
      <c r="L243" s="689"/>
      <c r="M243" s="690"/>
      <c r="N243" s="177"/>
      <c r="O243" s="818">
        <f>P243*I243</f>
        <v>145.72800000000001</v>
      </c>
      <c r="P243" s="819">
        <v>25300</v>
      </c>
    </row>
    <row r="244" spans="1:17" ht="15" customHeight="1" x14ac:dyDescent="0.25">
      <c r="A244" s="171" t="s">
        <v>51</v>
      </c>
      <c r="B244" s="679">
        <v>30</v>
      </c>
      <c r="C244" s="683">
        <v>96</v>
      </c>
      <c r="D244" s="683">
        <v>3000</v>
      </c>
      <c r="E244" s="688" t="s">
        <v>60</v>
      </c>
      <c r="F244" s="174"/>
      <c r="G244" s="175"/>
      <c r="H244" s="176">
        <v>1</v>
      </c>
      <c r="I244" s="181">
        <f t="shared" si="169"/>
        <v>8.6400000000000001E-3</v>
      </c>
      <c r="J244" s="184">
        <v>0</v>
      </c>
      <c r="K244" s="185"/>
      <c r="L244" s="488"/>
      <c r="M244" s="690"/>
      <c r="N244" s="157"/>
      <c r="O244" s="818">
        <f t="shared" ref="O244:O250" si="174">P244*I244</f>
        <v>218.59200000000001</v>
      </c>
      <c r="P244" s="819">
        <v>25300</v>
      </c>
    </row>
    <row r="245" spans="1:17" ht="15" customHeight="1" x14ac:dyDescent="0.25">
      <c r="A245" s="171" t="s">
        <v>51</v>
      </c>
      <c r="B245" s="679">
        <v>30</v>
      </c>
      <c r="C245" s="173">
        <v>121</v>
      </c>
      <c r="D245" s="470">
        <v>2000</v>
      </c>
      <c r="E245" s="688" t="s">
        <v>60</v>
      </c>
      <c r="F245" s="169"/>
      <c r="G245" s="170"/>
      <c r="H245" s="176">
        <v>1</v>
      </c>
      <c r="I245" s="181">
        <f t="shared" si="169"/>
        <v>7.26E-3</v>
      </c>
      <c r="J245" s="184">
        <v>0</v>
      </c>
      <c r="K245" s="186"/>
      <c r="L245" s="488"/>
      <c r="M245" s="690"/>
      <c r="N245" s="157"/>
      <c r="O245" s="818">
        <f t="shared" si="174"/>
        <v>183.678</v>
      </c>
      <c r="P245" s="819">
        <v>25300</v>
      </c>
    </row>
    <row r="246" spans="1:17" ht="15" customHeight="1" x14ac:dyDescent="0.25">
      <c r="A246" s="171" t="s">
        <v>51</v>
      </c>
      <c r="B246" s="679">
        <v>30</v>
      </c>
      <c r="C246" s="173">
        <v>121</v>
      </c>
      <c r="D246" s="167">
        <v>3000</v>
      </c>
      <c r="E246" s="688" t="s">
        <v>60</v>
      </c>
      <c r="F246" s="169"/>
      <c r="G246" s="170"/>
      <c r="H246" s="176">
        <v>1</v>
      </c>
      <c r="I246" s="181">
        <f t="shared" si="169"/>
        <v>1.089E-2</v>
      </c>
      <c r="J246" s="184">
        <v>0</v>
      </c>
      <c r="K246" s="186"/>
      <c r="L246" s="488"/>
      <c r="M246" s="690"/>
      <c r="N246" s="157"/>
      <c r="O246" s="818">
        <f t="shared" si="174"/>
        <v>275.517</v>
      </c>
      <c r="P246" s="819">
        <v>25300</v>
      </c>
    </row>
    <row r="247" spans="1:17" ht="15" customHeight="1" x14ac:dyDescent="0.25">
      <c r="A247" s="171" t="s">
        <v>51</v>
      </c>
      <c r="B247" s="679">
        <v>30</v>
      </c>
      <c r="C247" s="173">
        <v>121</v>
      </c>
      <c r="D247" s="167">
        <v>6000</v>
      </c>
      <c r="E247" s="688" t="s">
        <v>60</v>
      </c>
      <c r="F247" s="169"/>
      <c r="G247" s="170"/>
      <c r="H247" s="176">
        <v>1</v>
      </c>
      <c r="I247" s="181">
        <f t="shared" si="169"/>
        <v>2.1780000000000001E-2</v>
      </c>
      <c r="J247" s="184">
        <v>0</v>
      </c>
      <c r="K247" s="186"/>
      <c r="L247" s="488"/>
      <c r="M247" s="690"/>
      <c r="N247" s="157"/>
      <c r="O247" s="818">
        <f t="shared" si="174"/>
        <v>551.03399999999999</v>
      </c>
      <c r="P247" s="819">
        <v>25300</v>
      </c>
    </row>
    <row r="248" spans="1:17" ht="15" customHeight="1" x14ac:dyDescent="0.25">
      <c r="A248" s="171" t="s">
        <v>51</v>
      </c>
      <c r="B248" s="679">
        <v>30</v>
      </c>
      <c r="C248" s="173">
        <v>146</v>
      </c>
      <c r="D248" s="167">
        <v>2000</v>
      </c>
      <c r="E248" s="688" t="s">
        <v>60</v>
      </c>
      <c r="F248" s="169"/>
      <c r="G248" s="170"/>
      <c r="H248" s="176">
        <v>1</v>
      </c>
      <c r="I248" s="181">
        <f t="shared" si="169"/>
        <v>8.7600000000000004E-3</v>
      </c>
      <c r="J248" s="184">
        <v>0</v>
      </c>
      <c r="K248" s="186"/>
      <c r="L248" s="488"/>
      <c r="M248" s="690"/>
      <c r="N248" s="157"/>
      <c r="O248" s="818">
        <f t="shared" si="174"/>
        <v>221.62800000000001</v>
      </c>
      <c r="P248" s="819">
        <v>25300</v>
      </c>
    </row>
    <row r="249" spans="1:17" ht="15" customHeight="1" x14ac:dyDescent="0.25">
      <c r="A249" s="171" t="s">
        <v>51</v>
      </c>
      <c r="B249" s="679">
        <v>30</v>
      </c>
      <c r="C249" s="173">
        <v>146</v>
      </c>
      <c r="D249" s="167">
        <v>3000</v>
      </c>
      <c r="E249" s="688" t="s">
        <v>60</v>
      </c>
      <c r="F249" s="169"/>
      <c r="G249" s="170"/>
      <c r="H249" s="176">
        <v>1</v>
      </c>
      <c r="I249" s="181">
        <f t="shared" si="169"/>
        <v>1.3140000000000001E-2</v>
      </c>
      <c r="J249" s="184">
        <v>0</v>
      </c>
      <c r="K249" s="186"/>
      <c r="L249" s="488"/>
      <c r="M249" s="690"/>
      <c r="N249" s="157"/>
      <c r="O249" s="818">
        <f t="shared" si="174"/>
        <v>332.44200000000001</v>
      </c>
      <c r="P249" s="819">
        <v>25300</v>
      </c>
    </row>
    <row r="250" spans="1:17" ht="15" customHeight="1" thickBot="1" x14ac:dyDescent="0.3">
      <c r="A250" s="691" t="s">
        <v>51</v>
      </c>
      <c r="B250" s="697">
        <v>30</v>
      </c>
      <c r="C250" s="693">
        <v>146</v>
      </c>
      <c r="D250" s="472">
        <v>6000</v>
      </c>
      <c r="E250" s="698" t="s">
        <v>60</v>
      </c>
      <c r="F250" s="474"/>
      <c r="G250" s="475"/>
      <c r="H250" s="694">
        <v>1</v>
      </c>
      <c r="I250" s="814">
        <f t="shared" si="169"/>
        <v>2.6280000000000001E-2</v>
      </c>
      <c r="J250" s="695">
        <v>0</v>
      </c>
      <c r="K250" s="476"/>
      <c r="L250" s="696"/>
      <c r="M250" s="816"/>
      <c r="N250" s="477"/>
      <c r="O250" s="820">
        <f t="shared" si="174"/>
        <v>664.88400000000001</v>
      </c>
      <c r="P250" s="821">
        <v>25300</v>
      </c>
    </row>
    <row r="251" spans="1:17" ht="15" customHeight="1" x14ac:dyDescent="0.25">
      <c r="A251" s="478" t="s">
        <v>51</v>
      </c>
      <c r="B251" s="158">
        <v>45</v>
      </c>
      <c r="C251" s="154">
        <v>96</v>
      </c>
      <c r="D251" s="154">
        <v>3000</v>
      </c>
      <c r="E251" s="153" t="s">
        <v>27</v>
      </c>
      <c r="F251" s="150"/>
      <c r="G251" s="151"/>
      <c r="H251" s="152">
        <v>1</v>
      </c>
      <c r="I251" s="181">
        <f t="shared" si="169"/>
        <v>1.2959999999999999E-2</v>
      </c>
      <c r="J251" s="159">
        <v>0</v>
      </c>
      <c r="K251" s="160"/>
      <c r="L251" s="689">
        <f t="shared" si="167"/>
        <v>395.28</v>
      </c>
      <c r="M251" s="471">
        <v>30500</v>
      </c>
      <c r="N251" s="157"/>
      <c r="O251" s="818">
        <f t="shared" si="168"/>
        <v>449.71199999999999</v>
      </c>
      <c r="P251" s="822">
        <v>34700</v>
      </c>
    </row>
    <row r="252" spans="1:17" ht="15" customHeight="1" x14ac:dyDescent="0.25">
      <c r="A252" s="146" t="s">
        <v>51</v>
      </c>
      <c r="B252" s="158">
        <v>45</v>
      </c>
      <c r="C252" s="154">
        <v>96</v>
      </c>
      <c r="D252" s="154">
        <v>5000</v>
      </c>
      <c r="E252" s="153" t="s">
        <v>27</v>
      </c>
      <c r="F252" s="150"/>
      <c r="G252" s="151"/>
      <c r="H252" s="152">
        <v>1</v>
      </c>
      <c r="I252" s="181">
        <f t="shared" si="169"/>
        <v>2.1600000000000001E-2</v>
      </c>
      <c r="J252" s="159">
        <v>0</v>
      </c>
      <c r="K252" s="160"/>
      <c r="L252" s="488">
        <f t="shared" si="167"/>
        <v>658.80000000000007</v>
      </c>
      <c r="M252" s="471">
        <v>30500</v>
      </c>
      <c r="N252" s="157"/>
      <c r="O252" s="818">
        <f t="shared" si="168"/>
        <v>749.5200000000001</v>
      </c>
      <c r="P252" s="822">
        <v>34700</v>
      </c>
    </row>
    <row r="253" spans="1:17" ht="15" customHeight="1" thickBot="1" x14ac:dyDescent="0.3">
      <c r="A253" s="479" t="s">
        <v>51</v>
      </c>
      <c r="B253" s="486">
        <v>45</v>
      </c>
      <c r="C253" s="487">
        <v>96</v>
      </c>
      <c r="D253" s="487">
        <v>6000</v>
      </c>
      <c r="E253" s="153" t="s">
        <v>27</v>
      </c>
      <c r="F253" s="481"/>
      <c r="G253" s="482"/>
      <c r="H253" s="483">
        <v>1</v>
      </c>
      <c r="I253" s="181">
        <f t="shared" si="169"/>
        <v>2.5919999999999999E-2</v>
      </c>
      <c r="J253" s="484">
        <v>0</v>
      </c>
      <c r="K253" s="485"/>
      <c r="L253" s="488">
        <f t="shared" si="167"/>
        <v>790.56</v>
      </c>
      <c r="M253" s="471">
        <v>30500</v>
      </c>
      <c r="N253" s="477"/>
      <c r="O253" s="818">
        <f t="shared" si="168"/>
        <v>899.42399999999998</v>
      </c>
      <c r="P253" s="822">
        <v>34700</v>
      </c>
    </row>
    <row r="254" spans="1:17" ht="15" customHeight="1" x14ac:dyDescent="0.25">
      <c r="A254" s="478" t="s">
        <v>51</v>
      </c>
      <c r="B254" s="158">
        <v>45</v>
      </c>
      <c r="C254" s="154">
        <v>121</v>
      </c>
      <c r="D254" s="154">
        <v>3000</v>
      </c>
      <c r="E254" s="153" t="s">
        <v>27</v>
      </c>
      <c r="F254" s="150"/>
      <c r="G254" s="151"/>
      <c r="H254" s="152">
        <v>1</v>
      </c>
      <c r="I254" s="181">
        <f t="shared" si="169"/>
        <v>1.6334999999999999E-2</v>
      </c>
      <c r="J254" s="159">
        <v>0</v>
      </c>
      <c r="K254" s="160"/>
      <c r="L254" s="488">
        <f t="shared" si="167"/>
        <v>498.21749999999997</v>
      </c>
      <c r="M254" s="471">
        <v>30500</v>
      </c>
      <c r="N254" s="157"/>
      <c r="O254" s="818">
        <f t="shared" si="168"/>
        <v>566.82449999999994</v>
      </c>
      <c r="P254" s="822">
        <v>34700</v>
      </c>
    </row>
    <row r="255" spans="1:17" ht="15" customHeight="1" x14ac:dyDescent="0.25">
      <c r="A255" s="146" t="s">
        <v>51</v>
      </c>
      <c r="B255" s="158">
        <v>45</v>
      </c>
      <c r="C255" s="154">
        <v>121</v>
      </c>
      <c r="D255" s="154">
        <v>5000</v>
      </c>
      <c r="E255" s="153" t="s">
        <v>27</v>
      </c>
      <c r="F255" s="150"/>
      <c r="G255" s="151"/>
      <c r="H255" s="152">
        <v>1</v>
      </c>
      <c r="I255" s="181">
        <f t="shared" si="169"/>
        <v>2.7224999999999999E-2</v>
      </c>
      <c r="J255" s="159">
        <v>0</v>
      </c>
      <c r="K255" s="160"/>
      <c r="L255" s="488">
        <f t="shared" si="167"/>
        <v>830.36249999999995</v>
      </c>
      <c r="M255" s="471">
        <v>30500</v>
      </c>
      <c r="N255" s="157"/>
      <c r="O255" s="818">
        <f t="shared" si="168"/>
        <v>944.70749999999998</v>
      </c>
      <c r="P255" s="822">
        <v>34700</v>
      </c>
    </row>
    <row r="256" spans="1:17" ht="15" customHeight="1" thickBot="1" x14ac:dyDescent="0.3">
      <c r="A256" s="479" t="s">
        <v>51</v>
      </c>
      <c r="B256" s="486">
        <v>45</v>
      </c>
      <c r="C256" s="487">
        <v>121</v>
      </c>
      <c r="D256" s="487">
        <v>6000</v>
      </c>
      <c r="E256" s="480" t="s">
        <v>27</v>
      </c>
      <c r="F256" s="481"/>
      <c r="G256" s="482"/>
      <c r="H256" s="483">
        <v>1</v>
      </c>
      <c r="I256" s="181">
        <f t="shared" si="169"/>
        <v>3.2669999999999998E-2</v>
      </c>
      <c r="J256" s="484">
        <v>0</v>
      </c>
      <c r="K256" s="485"/>
      <c r="L256" s="488">
        <f t="shared" si="167"/>
        <v>996.43499999999995</v>
      </c>
      <c r="M256" s="471">
        <v>30500</v>
      </c>
      <c r="N256" s="477"/>
      <c r="O256" s="818">
        <f t="shared" si="168"/>
        <v>1133.6489999999999</v>
      </c>
      <c r="P256" s="822">
        <v>34700</v>
      </c>
    </row>
    <row r="257" spans="1:16" ht="15" customHeight="1" thickBot="1" x14ac:dyDescent="0.3">
      <c r="A257" s="478" t="s">
        <v>51</v>
      </c>
      <c r="B257" s="158">
        <v>45</v>
      </c>
      <c r="C257" s="154">
        <v>146</v>
      </c>
      <c r="D257" s="154">
        <v>3000</v>
      </c>
      <c r="E257" s="480" t="s">
        <v>27</v>
      </c>
      <c r="F257" s="150"/>
      <c r="G257" s="151"/>
      <c r="H257" s="152">
        <v>1</v>
      </c>
      <c r="I257" s="181">
        <f t="shared" si="169"/>
        <v>1.9709999999999998E-2</v>
      </c>
      <c r="J257" s="159">
        <v>0</v>
      </c>
      <c r="K257" s="160"/>
      <c r="L257" s="488">
        <f t="shared" si="167"/>
        <v>601.15499999999997</v>
      </c>
      <c r="M257" s="471">
        <v>30500</v>
      </c>
      <c r="N257" s="157"/>
      <c r="O257" s="818">
        <f t="shared" si="168"/>
        <v>683.9369999999999</v>
      </c>
      <c r="P257" s="822">
        <v>34700</v>
      </c>
    </row>
    <row r="258" spans="1:16" ht="15" customHeight="1" thickBot="1" x14ac:dyDescent="0.3">
      <c r="A258" s="146" t="s">
        <v>51</v>
      </c>
      <c r="B258" s="158">
        <v>45</v>
      </c>
      <c r="C258" s="154">
        <v>146</v>
      </c>
      <c r="D258" s="154">
        <v>5000</v>
      </c>
      <c r="E258" s="480" t="s">
        <v>27</v>
      </c>
      <c r="F258" s="150"/>
      <c r="G258" s="151"/>
      <c r="H258" s="152">
        <v>1</v>
      </c>
      <c r="I258" s="181">
        <f t="shared" si="169"/>
        <v>3.2849999999999997E-2</v>
      </c>
      <c r="J258" s="159">
        <v>0</v>
      </c>
      <c r="K258" s="160"/>
      <c r="L258" s="488">
        <f t="shared" si="167"/>
        <v>1001.925</v>
      </c>
      <c r="M258" s="471">
        <v>30500</v>
      </c>
      <c r="N258" s="157"/>
      <c r="O258" s="818">
        <f t="shared" si="168"/>
        <v>1139.895</v>
      </c>
      <c r="P258" s="822">
        <v>34700</v>
      </c>
    </row>
    <row r="259" spans="1:16" ht="15" customHeight="1" thickBot="1" x14ac:dyDescent="0.3">
      <c r="A259" s="479" t="s">
        <v>51</v>
      </c>
      <c r="B259" s="486">
        <v>45</v>
      </c>
      <c r="C259" s="154">
        <v>146</v>
      </c>
      <c r="D259" s="487">
        <v>6000</v>
      </c>
      <c r="E259" s="480" t="s">
        <v>27</v>
      </c>
      <c r="F259" s="481"/>
      <c r="G259" s="482"/>
      <c r="H259" s="483">
        <v>1</v>
      </c>
      <c r="I259" s="181">
        <f t="shared" si="169"/>
        <v>3.9419999999999997E-2</v>
      </c>
      <c r="J259" s="484">
        <v>0</v>
      </c>
      <c r="K259" s="485"/>
      <c r="L259" s="488">
        <f t="shared" si="167"/>
        <v>1202.31</v>
      </c>
      <c r="M259" s="471">
        <v>30500</v>
      </c>
      <c r="N259" s="477"/>
      <c r="O259" s="818">
        <f t="shared" si="168"/>
        <v>1367.8739999999998</v>
      </c>
      <c r="P259" s="822">
        <v>34700</v>
      </c>
    </row>
    <row r="260" spans="1:16" ht="15" customHeight="1" x14ac:dyDescent="0.25">
      <c r="A260" s="478" t="s">
        <v>51</v>
      </c>
      <c r="B260" s="158">
        <v>45</v>
      </c>
      <c r="C260" s="154">
        <v>196</v>
      </c>
      <c r="D260" s="154">
        <v>3000</v>
      </c>
      <c r="E260" s="153" t="s">
        <v>27</v>
      </c>
      <c r="F260" s="150"/>
      <c r="G260" s="151"/>
      <c r="H260" s="152">
        <v>1</v>
      </c>
      <c r="I260" s="181">
        <f t="shared" si="169"/>
        <v>2.6460000000000001E-2</v>
      </c>
      <c r="J260" s="159">
        <v>0</v>
      </c>
      <c r="K260" s="160"/>
      <c r="L260" s="488">
        <f t="shared" si="167"/>
        <v>807.03</v>
      </c>
      <c r="M260" s="471">
        <v>30500</v>
      </c>
      <c r="N260" s="157"/>
      <c r="O260" s="818">
        <f t="shared" si="168"/>
        <v>918.16200000000003</v>
      </c>
      <c r="P260" s="822">
        <v>34700</v>
      </c>
    </row>
    <row r="261" spans="1:16" ht="15" customHeight="1" x14ac:dyDescent="0.25">
      <c r="A261" s="146" t="s">
        <v>51</v>
      </c>
      <c r="B261" s="158">
        <v>45</v>
      </c>
      <c r="C261" s="154">
        <v>196</v>
      </c>
      <c r="D261" s="154">
        <v>5000</v>
      </c>
      <c r="E261" s="153" t="s">
        <v>27</v>
      </c>
      <c r="F261" s="150"/>
      <c r="G261" s="151"/>
      <c r="H261" s="152">
        <v>1</v>
      </c>
      <c r="I261" s="181">
        <f t="shared" si="169"/>
        <v>4.41E-2</v>
      </c>
      <c r="J261" s="159">
        <v>0</v>
      </c>
      <c r="K261" s="160"/>
      <c r="L261" s="488">
        <f t="shared" si="167"/>
        <v>1345.05</v>
      </c>
      <c r="M261" s="471">
        <v>30500</v>
      </c>
      <c r="N261" s="157"/>
      <c r="O261" s="818">
        <f t="shared" si="168"/>
        <v>1530.27</v>
      </c>
      <c r="P261" s="822">
        <v>34700</v>
      </c>
    </row>
    <row r="262" spans="1:16" ht="15" customHeight="1" thickBot="1" x14ac:dyDescent="0.3">
      <c r="A262" s="479" t="s">
        <v>51</v>
      </c>
      <c r="B262" s="486">
        <v>45</v>
      </c>
      <c r="C262" s="487">
        <v>196</v>
      </c>
      <c r="D262" s="487">
        <v>6000</v>
      </c>
      <c r="E262" s="480" t="s">
        <v>27</v>
      </c>
      <c r="F262" s="481"/>
      <c r="G262" s="482"/>
      <c r="H262" s="483">
        <v>1</v>
      </c>
      <c r="I262" s="814">
        <f t="shared" si="169"/>
        <v>5.2920000000000002E-2</v>
      </c>
      <c r="J262" s="484">
        <v>0</v>
      </c>
      <c r="K262" s="485"/>
      <c r="L262" s="696">
        <f t="shared" si="167"/>
        <v>1614.06</v>
      </c>
      <c r="M262" s="817">
        <v>30500</v>
      </c>
      <c r="N262" s="477"/>
      <c r="O262" s="820">
        <f t="shared" si="168"/>
        <v>1836.3240000000001</v>
      </c>
      <c r="P262" s="823">
        <v>34700</v>
      </c>
    </row>
    <row r="263" spans="1:16" ht="15" customHeight="1" x14ac:dyDescent="0.25">
      <c r="A263" s="478" t="s">
        <v>51</v>
      </c>
      <c r="B263" s="158">
        <v>45</v>
      </c>
      <c r="C263" s="154">
        <v>96</v>
      </c>
      <c r="D263" s="154">
        <v>3000</v>
      </c>
      <c r="E263" s="153" t="s">
        <v>60</v>
      </c>
      <c r="F263" s="150"/>
      <c r="G263" s="151"/>
      <c r="H263" s="152">
        <v>1</v>
      </c>
      <c r="I263" s="181">
        <f t="shared" si="169"/>
        <v>1.2959999999999999E-2</v>
      </c>
      <c r="J263" s="159">
        <v>0</v>
      </c>
      <c r="K263" s="160"/>
      <c r="L263" s="689"/>
      <c r="M263" s="471"/>
      <c r="N263" s="157"/>
      <c r="O263" s="818">
        <f t="shared" ref="O263:O274" si="175">P263*I263</f>
        <v>327.88799999999998</v>
      </c>
      <c r="P263" s="822">
        <v>25300</v>
      </c>
    </row>
    <row r="264" spans="1:16" ht="15" customHeight="1" x14ac:dyDescent="0.25">
      <c r="A264" s="146" t="s">
        <v>51</v>
      </c>
      <c r="B264" s="158">
        <v>45</v>
      </c>
      <c r="C264" s="154">
        <v>96</v>
      </c>
      <c r="D264" s="154">
        <v>5000</v>
      </c>
      <c r="E264" s="153" t="s">
        <v>60</v>
      </c>
      <c r="F264" s="150"/>
      <c r="G264" s="151"/>
      <c r="H264" s="152">
        <v>1</v>
      </c>
      <c r="I264" s="181">
        <f t="shared" si="169"/>
        <v>2.1600000000000001E-2</v>
      </c>
      <c r="J264" s="159">
        <v>0</v>
      </c>
      <c r="K264" s="160"/>
      <c r="L264" s="488"/>
      <c r="M264" s="471"/>
      <c r="N264" s="157"/>
      <c r="O264" s="818">
        <f t="shared" si="175"/>
        <v>546.48</v>
      </c>
      <c r="P264" s="822">
        <v>25300</v>
      </c>
    </row>
    <row r="265" spans="1:16" ht="15" customHeight="1" thickBot="1" x14ac:dyDescent="0.3">
      <c r="A265" s="479" t="s">
        <v>51</v>
      </c>
      <c r="B265" s="486">
        <v>45</v>
      </c>
      <c r="C265" s="487">
        <v>96</v>
      </c>
      <c r="D265" s="487">
        <v>6000</v>
      </c>
      <c r="E265" s="153" t="s">
        <v>60</v>
      </c>
      <c r="F265" s="481"/>
      <c r="G265" s="482"/>
      <c r="H265" s="483">
        <v>1</v>
      </c>
      <c r="I265" s="181">
        <f t="shared" si="169"/>
        <v>2.5919999999999999E-2</v>
      </c>
      <c r="J265" s="484">
        <v>0</v>
      </c>
      <c r="K265" s="485"/>
      <c r="L265" s="488"/>
      <c r="M265" s="471"/>
      <c r="N265" s="477"/>
      <c r="O265" s="818">
        <f t="shared" si="175"/>
        <v>655.77599999999995</v>
      </c>
      <c r="P265" s="822">
        <v>25300</v>
      </c>
    </row>
    <row r="266" spans="1:16" ht="15" customHeight="1" x14ac:dyDescent="0.25">
      <c r="A266" s="478" t="s">
        <v>51</v>
      </c>
      <c r="B266" s="158">
        <v>45</v>
      </c>
      <c r="C266" s="154">
        <v>121</v>
      </c>
      <c r="D266" s="154">
        <v>3000</v>
      </c>
      <c r="E266" s="153" t="s">
        <v>60</v>
      </c>
      <c r="F266" s="150"/>
      <c r="G266" s="151"/>
      <c r="H266" s="152">
        <v>1</v>
      </c>
      <c r="I266" s="181">
        <f t="shared" si="169"/>
        <v>1.6334999999999999E-2</v>
      </c>
      <c r="J266" s="159">
        <v>0</v>
      </c>
      <c r="K266" s="160"/>
      <c r="L266" s="488"/>
      <c r="M266" s="471"/>
      <c r="N266" s="157"/>
      <c r="O266" s="818">
        <f t="shared" si="175"/>
        <v>413.27549999999997</v>
      </c>
      <c r="P266" s="822">
        <v>25300</v>
      </c>
    </row>
    <row r="267" spans="1:16" ht="15" customHeight="1" x14ac:dyDescent="0.25">
      <c r="A267" s="146" t="s">
        <v>51</v>
      </c>
      <c r="B267" s="158">
        <v>45</v>
      </c>
      <c r="C267" s="154">
        <v>121</v>
      </c>
      <c r="D267" s="154">
        <v>5000</v>
      </c>
      <c r="E267" s="153" t="s">
        <v>60</v>
      </c>
      <c r="F267" s="150"/>
      <c r="G267" s="151"/>
      <c r="H267" s="152">
        <v>1</v>
      </c>
      <c r="I267" s="181">
        <f t="shared" si="169"/>
        <v>2.7224999999999999E-2</v>
      </c>
      <c r="J267" s="159">
        <v>0</v>
      </c>
      <c r="K267" s="160"/>
      <c r="L267" s="488"/>
      <c r="M267" s="471"/>
      <c r="N267" s="157"/>
      <c r="O267" s="818">
        <f t="shared" si="175"/>
        <v>688.79250000000002</v>
      </c>
      <c r="P267" s="822">
        <v>25300</v>
      </c>
    </row>
    <row r="268" spans="1:16" ht="15" customHeight="1" thickBot="1" x14ac:dyDescent="0.3">
      <c r="A268" s="479" t="s">
        <v>51</v>
      </c>
      <c r="B268" s="486">
        <v>45</v>
      </c>
      <c r="C268" s="487">
        <v>121</v>
      </c>
      <c r="D268" s="487">
        <v>6000</v>
      </c>
      <c r="E268" s="153" t="s">
        <v>60</v>
      </c>
      <c r="F268" s="481"/>
      <c r="G268" s="482"/>
      <c r="H268" s="483">
        <v>1</v>
      </c>
      <c r="I268" s="181">
        <f t="shared" si="169"/>
        <v>3.2669999999999998E-2</v>
      </c>
      <c r="J268" s="484">
        <v>0</v>
      </c>
      <c r="K268" s="485"/>
      <c r="L268" s="488"/>
      <c r="M268" s="471"/>
      <c r="N268" s="477"/>
      <c r="O268" s="818">
        <f t="shared" si="175"/>
        <v>826.55099999999993</v>
      </c>
      <c r="P268" s="822">
        <v>25300</v>
      </c>
    </row>
    <row r="269" spans="1:16" ht="15" customHeight="1" x14ac:dyDescent="0.25">
      <c r="A269" s="478" t="s">
        <v>51</v>
      </c>
      <c r="B269" s="158">
        <v>45</v>
      </c>
      <c r="C269" s="154">
        <v>146</v>
      </c>
      <c r="D269" s="154">
        <v>3000</v>
      </c>
      <c r="E269" s="153" t="s">
        <v>60</v>
      </c>
      <c r="F269" s="150"/>
      <c r="G269" s="151"/>
      <c r="H269" s="152">
        <v>1</v>
      </c>
      <c r="I269" s="181">
        <f t="shared" si="169"/>
        <v>1.9709999999999998E-2</v>
      </c>
      <c r="J269" s="159">
        <v>0</v>
      </c>
      <c r="K269" s="160"/>
      <c r="L269" s="488"/>
      <c r="M269" s="471"/>
      <c r="N269" s="157"/>
      <c r="O269" s="818">
        <f t="shared" si="175"/>
        <v>498.66299999999995</v>
      </c>
      <c r="P269" s="822">
        <v>25300</v>
      </c>
    </row>
    <row r="270" spans="1:16" ht="15" customHeight="1" x14ac:dyDescent="0.25">
      <c r="A270" s="146" t="s">
        <v>51</v>
      </c>
      <c r="B270" s="158">
        <v>45</v>
      </c>
      <c r="C270" s="154">
        <v>146</v>
      </c>
      <c r="D270" s="154">
        <v>5000</v>
      </c>
      <c r="E270" s="153" t="s">
        <v>60</v>
      </c>
      <c r="F270" s="150"/>
      <c r="G270" s="151"/>
      <c r="H270" s="152">
        <v>1</v>
      </c>
      <c r="I270" s="181">
        <f t="shared" si="169"/>
        <v>3.2849999999999997E-2</v>
      </c>
      <c r="J270" s="159">
        <v>0</v>
      </c>
      <c r="K270" s="160"/>
      <c r="L270" s="488"/>
      <c r="M270" s="471"/>
      <c r="N270" s="157"/>
      <c r="O270" s="818">
        <f t="shared" si="175"/>
        <v>831.1049999999999</v>
      </c>
      <c r="P270" s="822">
        <v>25300</v>
      </c>
    </row>
    <row r="271" spans="1:16" ht="15" customHeight="1" thickBot="1" x14ac:dyDescent="0.3">
      <c r="A271" s="479" t="s">
        <v>51</v>
      </c>
      <c r="B271" s="486">
        <v>45</v>
      </c>
      <c r="C271" s="154">
        <v>146</v>
      </c>
      <c r="D271" s="487">
        <v>6000</v>
      </c>
      <c r="E271" s="153" t="s">
        <v>60</v>
      </c>
      <c r="F271" s="481"/>
      <c r="G271" s="482"/>
      <c r="H271" s="483">
        <v>1</v>
      </c>
      <c r="I271" s="181">
        <f t="shared" si="169"/>
        <v>3.9419999999999997E-2</v>
      </c>
      <c r="J271" s="484">
        <v>0</v>
      </c>
      <c r="K271" s="485"/>
      <c r="L271" s="488"/>
      <c r="M271" s="471"/>
      <c r="N271" s="477"/>
      <c r="O271" s="818">
        <f t="shared" si="175"/>
        <v>997.32599999999991</v>
      </c>
      <c r="P271" s="822">
        <v>25300</v>
      </c>
    </row>
    <row r="272" spans="1:16" ht="15" customHeight="1" x14ac:dyDescent="0.25">
      <c r="A272" s="478" t="s">
        <v>51</v>
      </c>
      <c r="B272" s="158">
        <v>45</v>
      </c>
      <c r="C272" s="154">
        <v>196</v>
      </c>
      <c r="D272" s="154">
        <v>3000</v>
      </c>
      <c r="E272" s="153" t="s">
        <v>60</v>
      </c>
      <c r="F272" s="150"/>
      <c r="G272" s="151"/>
      <c r="H272" s="152">
        <v>1</v>
      </c>
      <c r="I272" s="181">
        <f t="shared" si="169"/>
        <v>2.6460000000000001E-2</v>
      </c>
      <c r="J272" s="159">
        <v>0</v>
      </c>
      <c r="K272" s="160"/>
      <c r="L272" s="488"/>
      <c r="M272" s="471"/>
      <c r="N272" s="157"/>
      <c r="O272" s="818">
        <f t="shared" si="175"/>
        <v>669.43799999999999</v>
      </c>
      <c r="P272" s="822">
        <v>25300</v>
      </c>
    </row>
    <row r="273" spans="1:16" ht="15" customHeight="1" x14ac:dyDescent="0.25">
      <c r="A273" s="146" t="s">
        <v>51</v>
      </c>
      <c r="B273" s="158">
        <v>45</v>
      </c>
      <c r="C273" s="154">
        <v>196</v>
      </c>
      <c r="D273" s="154">
        <v>5000</v>
      </c>
      <c r="E273" s="153" t="s">
        <v>60</v>
      </c>
      <c r="F273" s="150"/>
      <c r="G273" s="151"/>
      <c r="H273" s="152">
        <v>1</v>
      </c>
      <c r="I273" s="181">
        <f t="shared" si="169"/>
        <v>4.41E-2</v>
      </c>
      <c r="J273" s="159">
        <v>0</v>
      </c>
      <c r="K273" s="160"/>
      <c r="L273" s="488"/>
      <c r="M273" s="471"/>
      <c r="N273" s="157"/>
      <c r="O273" s="818">
        <f t="shared" si="175"/>
        <v>1115.73</v>
      </c>
      <c r="P273" s="822">
        <v>25300</v>
      </c>
    </row>
    <row r="274" spans="1:16" ht="15" customHeight="1" thickBot="1" x14ac:dyDescent="0.3">
      <c r="A274" s="479" t="s">
        <v>51</v>
      </c>
      <c r="B274" s="486">
        <v>45</v>
      </c>
      <c r="C274" s="154">
        <v>196</v>
      </c>
      <c r="D274" s="487">
        <v>6000</v>
      </c>
      <c r="E274" s="153" t="s">
        <v>60</v>
      </c>
      <c r="F274" s="481"/>
      <c r="G274" s="482"/>
      <c r="H274" s="483">
        <v>1</v>
      </c>
      <c r="I274" s="181">
        <f t="shared" si="169"/>
        <v>5.2920000000000002E-2</v>
      </c>
      <c r="J274" s="484">
        <v>0</v>
      </c>
      <c r="K274" s="485"/>
      <c r="L274" s="488"/>
      <c r="M274" s="471"/>
      <c r="N274" s="477"/>
      <c r="O274" s="818">
        <f t="shared" si="175"/>
        <v>1338.876</v>
      </c>
      <c r="P274" s="822">
        <v>25300</v>
      </c>
    </row>
  </sheetData>
  <mergeCells count="39">
    <mergeCell ref="Q87:Q88"/>
    <mergeCell ref="Q151:Q152"/>
    <mergeCell ref="A166:P166"/>
    <mergeCell ref="A150:P150"/>
    <mergeCell ref="E87:E88"/>
    <mergeCell ref="F87:G87"/>
    <mergeCell ref="H87:J87"/>
    <mergeCell ref="L87:M87"/>
    <mergeCell ref="O87:P87"/>
    <mergeCell ref="A151:A152"/>
    <mergeCell ref="A87:A88"/>
    <mergeCell ref="Q3:Q4"/>
    <mergeCell ref="A43:P43"/>
    <mergeCell ref="A16:P16"/>
    <mergeCell ref="A217:A218"/>
    <mergeCell ref="O151:P151"/>
    <mergeCell ref="F151:G151"/>
    <mergeCell ref="H151:J151"/>
    <mergeCell ref="L151:M151"/>
    <mergeCell ref="E217:E218"/>
    <mergeCell ref="O217:P217"/>
    <mergeCell ref="F217:G217"/>
    <mergeCell ref="E151:E152"/>
    <mergeCell ref="E44:E45"/>
    <mergeCell ref="A62:P62"/>
    <mergeCell ref="H217:J217"/>
    <mergeCell ref="L217:M217"/>
    <mergeCell ref="A1:P2"/>
    <mergeCell ref="A3:A4"/>
    <mergeCell ref="E3:E4"/>
    <mergeCell ref="F3:G3"/>
    <mergeCell ref="H3:J3"/>
    <mergeCell ref="L3:M3"/>
    <mergeCell ref="O3:P3"/>
    <mergeCell ref="O44:P44"/>
    <mergeCell ref="L44:M44"/>
    <mergeCell ref="H44:J44"/>
    <mergeCell ref="F44:G44"/>
    <mergeCell ref="A44:A45"/>
  </mergeCells>
  <phoneticPr fontId="28" type="noConversion"/>
  <pageMargins left="0" right="0" top="0" bottom="0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4"/>
  <sheetViews>
    <sheetView workbookViewId="0">
      <selection activeCell="D9" sqref="D9"/>
    </sheetView>
  </sheetViews>
  <sheetFormatPr defaultRowHeight="15" x14ac:dyDescent="0.25"/>
  <cols>
    <col min="1" max="1" width="14.28515625" customWidth="1"/>
    <col min="2" max="2" width="10.5703125" customWidth="1"/>
    <col min="3" max="3" width="11.5703125" customWidth="1"/>
    <col min="4" max="4" width="10.85546875" customWidth="1"/>
  </cols>
  <sheetData>
    <row r="1" spans="1:4" ht="23.25" x14ac:dyDescent="0.35">
      <c r="A1" s="1108" t="s">
        <v>167</v>
      </c>
      <c r="B1" s="1108"/>
      <c r="C1" s="1108"/>
    </row>
    <row r="2" spans="1:4" s="746" customFormat="1" ht="18.75" x14ac:dyDescent="0.3">
      <c r="A2" s="911" t="s">
        <v>166</v>
      </c>
      <c r="B2" s="911" t="s">
        <v>168</v>
      </c>
      <c r="C2" s="912"/>
      <c r="D2" s="748"/>
    </row>
    <row r="3" spans="1:4" ht="23.25" x14ac:dyDescent="0.35">
      <c r="A3" s="909" t="s">
        <v>142</v>
      </c>
      <c r="B3" s="910" t="s">
        <v>169</v>
      </c>
      <c r="C3" s="909"/>
    </row>
    <row r="4" spans="1:4" ht="23.25" x14ac:dyDescent="0.35">
      <c r="A4" s="909" t="s">
        <v>143</v>
      </c>
      <c r="B4" s="910" t="s">
        <v>170</v>
      </c>
      <c r="C4" s="909"/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U89"/>
  <sheetViews>
    <sheetView topLeftCell="A16" workbookViewId="0">
      <selection activeCell="I10" sqref="I10"/>
    </sheetView>
  </sheetViews>
  <sheetFormatPr defaultColWidth="14.42578125" defaultRowHeight="15" customHeight="1" x14ac:dyDescent="0.25"/>
  <cols>
    <col min="1" max="1" width="25" customWidth="1"/>
    <col min="2" max="3" width="6.7109375" customWidth="1"/>
    <col min="4" max="4" width="8" customWidth="1"/>
    <col min="5" max="5" width="4.7109375" customWidth="1"/>
    <col min="6" max="6" width="5.7109375" customWidth="1"/>
    <col min="7" max="7" width="7.42578125" customWidth="1"/>
    <col min="8" max="8" width="8.85546875" customWidth="1"/>
    <col min="9" max="9" width="8.42578125" customWidth="1"/>
    <col min="10" max="10" width="10.7109375" customWidth="1"/>
    <col min="11" max="21" width="9.140625" customWidth="1"/>
  </cols>
  <sheetData>
    <row r="1" spans="1:21" ht="31.9" customHeight="1" x14ac:dyDescent="0.25">
      <c r="A1" s="982" t="s">
        <v>0</v>
      </c>
      <c r="B1" s="980"/>
      <c r="C1" s="980"/>
      <c r="D1" s="980"/>
      <c r="E1" s="980"/>
      <c r="F1" s="980"/>
      <c r="G1" s="980"/>
      <c r="H1" s="980"/>
      <c r="I1" s="980"/>
      <c r="J1" s="980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0.25" customHeight="1" thickBot="1" x14ac:dyDescent="0.3">
      <c r="A2" s="988">
        <v>45383</v>
      </c>
      <c r="B2" s="989"/>
      <c r="C2" s="989"/>
      <c r="D2" s="989"/>
      <c r="E2" s="989"/>
      <c r="F2" s="989"/>
      <c r="G2" s="989"/>
      <c r="H2" s="989"/>
      <c r="I2" s="989"/>
      <c r="J2" s="989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25">
      <c r="A3" s="990" t="s">
        <v>1</v>
      </c>
      <c r="B3" s="837" t="s">
        <v>2</v>
      </c>
      <c r="C3" s="2" t="s">
        <v>3</v>
      </c>
      <c r="D3" s="2" t="s">
        <v>4</v>
      </c>
      <c r="E3" s="986" t="s">
        <v>5</v>
      </c>
      <c r="F3" s="983" t="s">
        <v>6</v>
      </c>
      <c r="G3" s="937"/>
      <c r="H3" s="937"/>
      <c r="I3" s="984" t="s">
        <v>7</v>
      </c>
      <c r="J3" s="985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6.5" customHeight="1" thickBot="1" x14ac:dyDescent="0.3">
      <c r="A4" s="991"/>
      <c r="B4" s="838" t="s">
        <v>8</v>
      </c>
      <c r="C4" s="839" t="s">
        <v>8</v>
      </c>
      <c r="D4" s="839" t="s">
        <v>8</v>
      </c>
      <c r="E4" s="987"/>
      <c r="F4" s="840" t="s">
        <v>9</v>
      </c>
      <c r="G4" s="841" t="s">
        <v>10</v>
      </c>
      <c r="H4" s="842" t="s">
        <v>11</v>
      </c>
      <c r="I4" s="843" t="s">
        <v>12</v>
      </c>
      <c r="J4" s="4" t="s">
        <v>13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5.75" customHeight="1" thickBot="1" x14ac:dyDescent="0.3">
      <c r="A5" s="844" t="s">
        <v>64</v>
      </c>
      <c r="B5" s="6">
        <v>50</v>
      </c>
      <c r="C5" s="7">
        <v>50</v>
      </c>
      <c r="D5" s="7">
        <v>3000</v>
      </c>
      <c r="E5" s="845">
        <v>1</v>
      </c>
      <c r="F5" s="8">
        <v>1</v>
      </c>
      <c r="G5" s="9">
        <f t="shared" ref="G5:G12" si="0">B5*C5*D5/1000000000</f>
        <v>7.4999999999999997E-3</v>
      </c>
      <c r="H5" s="10">
        <f>F5/G5</f>
        <v>133.33333333333334</v>
      </c>
      <c r="I5" s="846">
        <f>G5*J5</f>
        <v>150</v>
      </c>
      <c r="J5" s="847">
        <v>20000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 thickBot="1" x14ac:dyDescent="0.3">
      <c r="A6" s="844" t="s">
        <v>64</v>
      </c>
      <c r="B6" s="848">
        <v>50</v>
      </c>
      <c r="C6" s="849">
        <v>50</v>
      </c>
      <c r="D6" s="849">
        <v>6000</v>
      </c>
      <c r="E6" s="850">
        <v>1</v>
      </c>
      <c r="F6" s="851">
        <v>1</v>
      </c>
      <c r="G6" s="852">
        <f t="shared" si="0"/>
        <v>1.4999999999999999E-2</v>
      </c>
      <c r="H6" s="853">
        <v>134.333333333333</v>
      </c>
      <c r="I6" s="854">
        <f t="shared" ref="I6:I12" si="1">J6*G6</f>
        <v>300</v>
      </c>
      <c r="J6" s="847">
        <v>20000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customHeight="1" thickBot="1" x14ac:dyDescent="0.3">
      <c r="A7" s="844" t="s">
        <v>64</v>
      </c>
      <c r="B7" s="848">
        <v>100</v>
      </c>
      <c r="C7" s="849">
        <v>100</v>
      </c>
      <c r="D7" s="849">
        <v>6000</v>
      </c>
      <c r="E7" s="850">
        <v>1</v>
      </c>
      <c r="F7" s="851">
        <v>1</v>
      </c>
      <c r="G7" s="852">
        <f t="shared" si="0"/>
        <v>0.06</v>
      </c>
      <c r="H7" s="853">
        <v>134.333333333333</v>
      </c>
      <c r="I7" s="854">
        <f t="shared" si="1"/>
        <v>1200</v>
      </c>
      <c r="J7" s="847">
        <v>20000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customHeight="1" thickBot="1" x14ac:dyDescent="0.3">
      <c r="A8" s="844" t="s">
        <v>64</v>
      </c>
      <c r="B8" s="848">
        <v>100</v>
      </c>
      <c r="C8" s="849">
        <v>150</v>
      </c>
      <c r="D8" s="849">
        <v>6000</v>
      </c>
      <c r="E8" s="850">
        <v>1</v>
      </c>
      <c r="F8" s="851">
        <v>1</v>
      </c>
      <c r="G8" s="852">
        <f t="shared" si="0"/>
        <v>0.09</v>
      </c>
      <c r="H8" s="853">
        <v>136.333333333333</v>
      </c>
      <c r="I8" s="854">
        <f t="shared" si="1"/>
        <v>1800</v>
      </c>
      <c r="J8" s="847">
        <v>20000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 thickBot="1" x14ac:dyDescent="0.3">
      <c r="A9" s="844" t="s">
        <v>64</v>
      </c>
      <c r="B9" s="848">
        <v>100</v>
      </c>
      <c r="C9" s="849">
        <v>200</v>
      </c>
      <c r="D9" s="849">
        <v>6000</v>
      </c>
      <c r="E9" s="850">
        <v>1</v>
      </c>
      <c r="F9" s="851">
        <v>1</v>
      </c>
      <c r="G9" s="852">
        <f t="shared" si="0"/>
        <v>0.12</v>
      </c>
      <c r="H9" s="853">
        <v>138.333333333333</v>
      </c>
      <c r="I9" s="854">
        <f t="shared" si="1"/>
        <v>2400</v>
      </c>
      <c r="J9" s="847">
        <v>20000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customHeight="1" thickBot="1" x14ac:dyDescent="0.3">
      <c r="A10" s="844" t="s">
        <v>64</v>
      </c>
      <c r="B10" s="848">
        <v>150</v>
      </c>
      <c r="C10" s="849">
        <v>150</v>
      </c>
      <c r="D10" s="849">
        <v>6000</v>
      </c>
      <c r="E10" s="850">
        <v>1</v>
      </c>
      <c r="F10" s="851">
        <v>1</v>
      </c>
      <c r="G10" s="852">
        <f t="shared" si="0"/>
        <v>0.13500000000000001</v>
      </c>
      <c r="H10" s="853">
        <v>140.333333333333</v>
      </c>
      <c r="I10" s="854">
        <f t="shared" si="1"/>
        <v>2700</v>
      </c>
      <c r="J10" s="847">
        <v>20000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 thickBot="1" x14ac:dyDescent="0.3">
      <c r="A11" s="844" t="s">
        <v>64</v>
      </c>
      <c r="B11" s="848">
        <v>150</v>
      </c>
      <c r="C11" s="849">
        <v>200</v>
      </c>
      <c r="D11" s="849">
        <v>6000</v>
      </c>
      <c r="E11" s="850">
        <v>1</v>
      </c>
      <c r="F11" s="851">
        <v>1</v>
      </c>
      <c r="G11" s="852">
        <f t="shared" si="0"/>
        <v>0.18</v>
      </c>
      <c r="H11" s="853">
        <v>142.333333333333</v>
      </c>
      <c r="I11" s="854">
        <f t="shared" si="1"/>
        <v>3600</v>
      </c>
      <c r="J11" s="847">
        <v>20000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 x14ac:dyDescent="0.25">
      <c r="A12" s="844" t="s">
        <v>64</v>
      </c>
      <c r="B12" s="848">
        <v>200</v>
      </c>
      <c r="C12" s="849">
        <v>200</v>
      </c>
      <c r="D12" s="849">
        <v>6000</v>
      </c>
      <c r="E12" s="850">
        <v>1</v>
      </c>
      <c r="F12" s="851">
        <v>1</v>
      </c>
      <c r="G12" s="852">
        <f t="shared" si="0"/>
        <v>0.24</v>
      </c>
      <c r="H12" s="853">
        <v>142.333333333333</v>
      </c>
      <c r="I12" s="854">
        <f t="shared" si="1"/>
        <v>4800</v>
      </c>
      <c r="J12" s="847">
        <v>20000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 thickBot="1" x14ac:dyDescent="0.3">
      <c r="A13" s="855"/>
      <c r="B13" s="12"/>
      <c r="C13" s="13"/>
      <c r="D13" s="13"/>
      <c r="E13" s="856"/>
      <c r="F13" s="14"/>
      <c r="G13" s="15"/>
      <c r="H13" s="16"/>
      <c r="I13" s="17"/>
      <c r="J13" s="85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 thickBot="1" x14ac:dyDescent="0.3">
      <c r="A14" s="858" t="s">
        <v>165</v>
      </c>
      <c r="B14" s="859">
        <v>50</v>
      </c>
      <c r="C14" s="860">
        <v>50</v>
      </c>
      <c r="D14" s="860">
        <v>3000</v>
      </c>
      <c r="E14" s="861">
        <v>2</v>
      </c>
      <c r="F14" s="862">
        <v>1</v>
      </c>
      <c r="G14" s="863">
        <f t="shared" ref="G14:G21" si="2">B14*C14*D14/1000000000</f>
        <v>7.4999999999999997E-3</v>
      </c>
      <c r="H14" s="864">
        <f>F14/G14</f>
        <v>133.33333333333334</v>
      </c>
      <c r="I14" s="865">
        <f>G14*J14</f>
        <v>105</v>
      </c>
      <c r="J14" s="866">
        <v>14000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 thickBot="1" x14ac:dyDescent="0.3">
      <c r="A15" s="858" t="s">
        <v>165</v>
      </c>
      <c r="B15" s="867">
        <v>50</v>
      </c>
      <c r="C15" s="868">
        <v>50</v>
      </c>
      <c r="D15" s="868">
        <v>6000</v>
      </c>
      <c r="E15" s="861">
        <v>2</v>
      </c>
      <c r="F15" s="869">
        <v>1</v>
      </c>
      <c r="G15" s="870">
        <f t="shared" si="2"/>
        <v>1.4999999999999999E-2</v>
      </c>
      <c r="H15" s="871">
        <v>134.333333333333</v>
      </c>
      <c r="I15" s="872">
        <f t="shared" ref="I15:I21" si="3">J15*G15</f>
        <v>210</v>
      </c>
      <c r="J15" s="866">
        <v>14000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 thickBot="1" x14ac:dyDescent="0.3">
      <c r="A16" s="858" t="s">
        <v>165</v>
      </c>
      <c r="B16" s="867">
        <v>100</v>
      </c>
      <c r="C16" s="868">
        <v>100</v>
      </c>
      <c r="D16" s="868">
        <v>6000</v>
      </c>
      <c r="E16" s="861">
        <v>2</v>
      </c>
      <c r="F16" s="869">
        <v>1</v>
      </c>
      <c r="G16" s="870">
        <f t="shared" si="2"/>
        <v>0.06</v>
      </c>
      <c r="H16" s="871">
        <v>134.333333333333</v>
      </c>
      <c r="I16" s="872">
        <f t="shared" si="3"/>
        <v>840</v>
      </c>
      <c r="J16" s="866">
        <v>14000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 thickBot="1" x14ac:dyDescent="0.3">
      <c r="A17" s="858" t="s">
        <v>165</v>
      </c>
      <c r="B17" s="867">
        <v>100</v>
      </c>
      <c r="C17" s="868">
        <v>150</v>
      </c>
      <c r="D17" s="868">
        <v>6000</v>
      </c>
      <c r="E17" s="861">
        <v>2</v>
      </c>
      <c r="F17" s="869">
        <v>1</v>
      </c>
      <c r="G17" s="870">
        <f t="shared" si="2"/>
        <v>0.09</v>
      </c>
      <c r="H17" s="871">
        <v>136.333333333333</v>
      </c>
      <c r="I17" s="872">
        <f t="shared" si="3"/>
        <v>1260</v>
      </c>
      <c r="J17" s="866">
        <v>14000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 thickBot="1" x14ac:dyDescent="0.3">
      <c r="A18" s="858" t="s">
        <v>165</v>
      </c>
      <c r="B18" s="867">
        <v>100</v>
      </c>
      <c r="C18" s="868">
        <v>200</v>
      </c>
      <c r="D18" s="868">
        <v>6000</v>
      </c>
      <c r="E18" s="861">
        <v>2</v>
      </c>
      <c r="F18" s="869">
        <v>1</v>
      </c>
      <c r="G18" s="870">
        <f t="shared" si="2"/>
        <v>0.12</v>
      </c>
      <c r="H18" s="871">
        <v>138.333333333333</v>
      </c>
      <c r="I18" s="872">
        <f t="shared" si="3"/>
        <v>1680</v>
      </c>
      <c r="J18" s="866">
        <v>14000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 thickBot="1" x14ac:dyDescent="0.3">
      <c r="A19" s="858" t="s">
        <v>165</v>
      </c>
      <c r="B19" s="867">
        <v>150</v>
      </c>
      <c r="C19" s="868">
        <v>150</v>
      </c>
      <c r="D19" s="868">
        <v>6000</v>
      </c>
      <c r="E19" s="861">
        <v>2</v>
      </c>
      <c r="F19" s="869">
        <v>1</v>
      </c>
      <c r="G19" s="870">
        <f t="shared" si="2"/>
        <v>0.13500000000000001</v>
      </c>
      <c r="H19" s="871">
        <v>140.333333333333</v>
      </c>
      <c r="I19" s="872">
        <f t="shared" si="3"/>
        <v>1890.0000000000002</v>
      </c>
      <c r="J19" s="866">
        <v>14000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 thickBot="1" x14ac:dyDescent="0.3">
      <c r="A20" s="858" t="s">
        <v>165</v>
      </c>
      <c r="B20" s="867">
        <v>150</v>
      </c>
      <c r="C20" s="868">
        <v>200</v>
      </c>
      <c r="D20" s="868">
        <v>6000</v>
      </c>
      <c r="E20" s="861">
        <v>2</v>
      </c>
      <c r="F20" s="869">
        <v>1</v>
      </c>
      <c r="G20" s="870">
        <f t="shared" si="2"/>
        <v>0.18</v>
      </c>
      <c r="H20" s="871">
        <v>142.333333333333</v>
      </c>
      <c r="I20" s="872">
        <f t="shared" si="3"/>
        <v>2520</v>
      </c>
      <c r="J20" s="866">
        <v>14000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9.149999999999999" customHeight="1" thickBot="1" x14ac:dyDescent="0.3">
      <c r="A21" s="858" t="s">
        <v>165</v>
      </c>
      <c r="B21" s="867">
        <v>200</v>
      </c>
      <c r="C21" s="868">
        <v>200</v>
      </c>
      <c r="D21" s="868">
        <v>6000</v>
      </c>
      <c r="E21" s="861">
        <v>2</v>
      </c>
      <c r="F21" s="869">
        <v>1</v>
      </c>
      <c r="G21" s="870">
        <f t="shared" si="2"/>
        <v>0.24</v>
      </c>
      <c r="H21" s="871">
        <v>142.333333333333</v>
      </c>
      <c r="I21" s="872">
        <f t="shared" si="3"/>
        <v>3360</v>
      </c>
      <c r="J21" s="866">
        <v>14000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2.450000000000003" customHeight="1" thickBot="1" x14ac:dyDescent="0.3">
      <c r="A22" s="992" t="s">
        <v>0</v>
      </c>
      <c r="B22" s="993"/>
      <c r="C22" s="993"/>
      <c r="D22" s="993"/>
      <c r="E22" s="993"/>
      <c r="F22" s="993"/>
      <c r="G22" s="993"/>
      <c r="H22" s="993"/>
      <c r="I22" s="993"/>
      <c r="J22" s="99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6.45" customHeight="1" x14ac:dyDescent="0.25">
      <c r="A23" s="990" t="s">
        <v>1</v>
      </c>
      <c r="B23" s="837" t="s">
        <v>2</v>
      </c>
      <c r="C23" s="2" t="s">
        <v>3</v>
      </c>
      <c r="D23" s="2" t="s">
        <v>4</v>
      </c>
      <c r="E23" s="986" t="s">
        <v>5</v>
      </c>
      <c r="F23" s="983" t="s">
        <v>6</v>
      </c>
      <c r="G23" s="937"/>
      <c r="H23" s="985"/>
      <c r="I23" s="984" t="s">
        <v>7</v>
      </c>
      <c r="J23" s="98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 thickBot="1" x14ac:dyDescent="0.3">
      <c r="A24" s="991"/>
      <c r="B24" s="838" t="s">
        <v>8</v>
      </c>
      <c r="C24" s="839" t="s">
        <v>8</v>
      </c>
      <c r="D24" s="839" t="s">
        <v>8</v>
      </c>
      <c r="E24" s="987"/>
      <c r="F24" s="840" t="s">
        <v>9</v>
      </c>
      <c r="G24" s="841" t="s">
        <v>10</v>
      </c>
      <c r="H24" s="873" t="s">
        <v>11</v>
      </c>
      <c r="I24" s="843" t="s">
        <v>12</v>
      </c>
      <c r="J24" s="874" t="s">
        <v>13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 x14ac:dyDescent="0.25">
      <c r="A25" s="855" t="s">
        <v>16</v>
      </c>
      <c r="B25" s="18">
        <v>25</v>
      </c>
      <c r="C25" s="19">
        <v>100</v>
      </c>
      <c r="D25" s="20">
        <v>3000</v>
      </c>
      <c r="E25" s="875">
        <v>1</v>
      </c>
      <c r="F25" s="14">
        <v>1</v>
      </c>
      <c r="G25" s="15">
        <f t="shared" ref="G25:G37" si="4">B25*C25*D25/1000000000</f>
        <v>7.4999999999999997E-3</v>
      </c>
      <c r="H25" s="16">
        <f t="shared" ref="H25:H37" si="5">F25/G25</f>
        <v>133.33333333333334</v>
      </c>
      <c r="I25" s="17">
        <f t="shared" ref="I25:I37" si="6">G25*J25</f>
        <v>150</v>
      </c>
      <c r="J25" s="11">
        <v>20000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 x14ac:dyDescent="0.25">
      <c r="A26" s="855" t="s">
        <v>16</v>
      </c>
      <c r="B26" s="12">
        <v>25</v>
      </c>
      <c r="C26" s="13">
        <v>100</v>
      </c>
      <c r="D26" s="13">
        <v>4000</v>
      </c>
      <c r="E26" s="875">
        <v>1</v>
      </c>
      <c r="F26" s="14">
        <v>1</v>
      </c>
      <c r="G26" s="15">
        <f t="shared" si="4"/>
        <v>0.01</v>
      </c>
      <c r="H26" s="16">
        <f>F26/G26</f>
        <v>100</v>
      </c>
      <c r="I26" s="17">
        <f t="shared" si="6"/>
        <v>200</v>
      </c>
      <c r="J26" s="11">
        <v>20000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 x14ac:dyDescent="0.25">
      <c r="A27" s="855" t="s">
        <v>16</v>
      </c>
      <c r="B27" s="12">
        <v>25</v>
      </c>
      <c r="C27" s="13">
        <v>100</v>
      </c>
      <c r="D27" s="13">
        <v>6000</v>
      </c>
      <c r="E27" s="875">
        <v>1</v>
      </c>
      <c r="F27" s="14">
        <v>1</v>
      </c>
      <c r="G27" s="15">
        <f t="shared" si="4"/>
        <v>1.4999999999999999E-2</v>
      </c>
      <c r="H27" s="16">
        <f t="shared" si="5"/>
        <v>66.666666666666671</v>
      </c>
      <c r="I27" s="17">
        <f t="shared" si="6"/>
        <v>300</v>
      </c>
      <c r="J27" s="11">
        <v>20000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 x14ac:dyDescent="0.25">
      <c r="A28" s="855" t="s">
        <v>16</v>
      </c>
      <c r="B28" s="21">
        <v>25</v>
      </c>
      <c r="C28" s="20">
        <v>150</v>
      </c>
      <c r="D28" s="20">
        <v>3000</v>
      </c>
      <c r="E28" s="875">
        <v>1</v>
      </c>
      <c r="F28" s="14">
        <v>1</v>
      </c>
      <c r="G28" s="15">
        <f t="shared" si="4"/>
        <v>1.125E-2</v>
      </c>
      <c r="H28" s="16">
        <f t="shared" si="5"/>
        <v>88.888888888888886</v>
      </c>
      <c r="I28" s="17">
        <f t="shared" si="6"/>
        <v>225</v>
      </c>
      <c r="J28" s="11">
        <v>20000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 x14ac:dyDescent="0.25">
      <c r="A29" s="855" t="s">
        <v>16</v>
      </c>
      <c r="B29" s="12">
        <v>25</v>
      </c>
      <c r="C29" s="13">
        <v>150</v>
      </c>
      <c r="D29" s="13">
        <v>4000</v>
      </c>
      <c r="E29" s="875">
        <v>1</v>
      </c>
      <c r="F29" s="14">
        <v>1</v>
      </c>
      <c r="G29" s="15">
        <f t="shared" si="4"/>
        <v>1.4999999999999999E-2</v>
      </c>
      <c r="H29" s="16">
        <f t="shared" si="5"/>
        <v>66.666666666666671</v>
      </c>
      <c r="I29" s="17">
        <f t="shared" si="6"/>
        <v>300</v>
      </c>
      <c r="J29" s="11">
        <v>20000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 x14ac:dyDescent="0.25">
      <c r="A30" s="876" t="s">
        <v>16</v>
      </c>
      <c r="B30" s="877">
        <v>25</v>
      </c>
      <c r="C30" s="878">
        <v>150</v>
      </c>
      <c r="D30" s="878">
        <v>6000</v>
      </c>
      <c r="E30" s="879">
        <v>1</v>
      </c>
      <c r="F30" s="880">
        <v>1</v>
      </c>
      <c r="G30" s="881">
        <f t="shared" si="4"/>
        <v>2.2499999999999999E-2</v>
      </c>
      <c r="H30" s="882">
        <f t="shared" si="5"/>
        <v>44.444444444444443</v>
      </c>
      <c r="I30" s="883">
        <f t="shared" si="6"/>
        <v>450</v>
      </c>
      <c r="J30" s="11">
        <v>20000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 x14ac:dyDescent="0.25">
      <c r="A31" s="855" t="s">
        <v>16</v>
      </c>
      <c r="B31" s="884">
        <v>30</v>
      </c>
      <c r="C31" s="885">
        <v>100</v>
      </c>
      <c r="D31" s="13">
        <v>6000</v>
      </c>
      <c r="E31" s="875">
        <v>1</v>
      </c>
      <c r="F31" s="14">
        <v>1</v>
      </c>
      <c r="G31" s="15">
        <f t="shared" si="4"/>
        <v>1.7999999999999999E-2</v>
      </c>
      <c r="H31" s="16">
        <f t="shared" si="5"/>
        <v>55.555555555555557</v>
      </c>
      <c r="I31" s="17">
        <f t="shared" si="6"/>
        <v>360</v>
      </c>
      <c r="J31" s="11">
        <v>20000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 x14ac:dyDescent="0.25">
      <c r="A32" s="855" t="s">
        <v>16</v>
      </c>
      <c r="B32" s="12">
        <v>30</v>
      </c>
      <c r="C32" s="13">
        <v>150</v>
      </c>
      <c r="D32" s="13">
        <v>6000</v>
      </c>
      <c r="E32" s="875">
        <v>1</v>
      </c>
      <c r="F32" s="14">
        <v>1</v>
      </c>
      <c r="G32" s="15">
        <f t="shared" si="4"/>
        <v>2.7E-2</v>
      </c>
      <c r="H32" s="16">
        <f t="shared" si="5"/>
        <v>37.037037037037038</v>
      </c>
      <c r="I32" s="17">
        <f t="shared" si="6"/>
        <v>540</v>
      </c>
      <c r="J32" s="11">
        <v>20000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 x14ac:dyDescent="0.25">
      <c r="A33" s="855" t="s">
        <v>16</v>
      </c>
      <c r="B33" s="12">
        <v>40</v>
      </c>
      <c r="C33" s="13">
        <v>100</v>
      </c>
      <c r="D33" s="13">
        <v>6000</v>
      </c>
      <c r="E33" s="875">
        <v>1</v>
      </c>
      <c r="F33" s="14">
        <v>1</v>
      </c>
      <c r="G33" s="15">
        <f t="shared" si="4"/>
        <v>2.4E-2</v>
      </c>
      <c r="H33" s="16">
        <f t="shared" si="5"/>
        <v>41.666666666666664</v>
      </c>
      <c r="I33" s="17">
        <f t="shared" si="6"/>
        <v>480</v>
      </c>
      <c r="J33" s="11">
        <v>20000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 x14ac:dyDescent="0.25">
      <c r="A34" s="855" t="s">
        <v>16</v>
      </c>
      <c r="B34" s="12">
        <v>40</v>
      </c>
      <c r="C34" s="13">
        <v>150</v>
      </c>
      <c r="D34" s="13">
        <v>6000</v>
      </c>
      <c r="E34" s="875">
        <v>1</v>
      </c>
      <c r="F34" s="14">
        <v>1</v>
      </c>
      <c r="G34" s="15">
        <f t="shared" si="4"/>
        <v>3.5999999999999997E-2</v>
      </c>
      <c r="H34" s="16">
        <f>F34/G34</f>
        <v>27.777777777777779</v>
      </c>
      <c r="I34" s="17">
        <f t="shared" si="6"/>
        <v>720</v>
      </c>
      <c r="J34" s="11">
        <v>20000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 x14ac:dyDescent="0.25">
      <c r="A35" s="855" t="s">
        <v>16</v>
      </c>
      <c r="B35" s="12">
        <v>50</v>
      </c>
      <c r="C35" s="13">
        <v>100</v>
      </c>
      <c r="D35" s="13">
        <v>6000</v>
      </c>
      <c r="E35" s="875">
        <v>1</v>
      </c>
      <c r="F35" s="14">
        <v>1</v>
      </c>
      <c r="G35" s="15">
        <f t="shared" si="4"/>
        <v>0.03</v>
      </c>
      <c r="H35" s="16">
        <f t="shared" si="5"/>
        <v>33.333333333333336</v>
      </c>
      <c r="I35" s="17">
        <f t="shared" si="6"/>
        <v>600</v>
      </c>
      <c r="J35" s="11">
        <v>20000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 x14ac:dyDescent="0.25">
      <c r="A36" s="855" t="s">
        <v>16</v>
      </c>
      <c r="B36" s="12">
        <v>50</v>
      </c>
      <c r="C36" s="13">
        <v>150</v>
      </c>
      <c r="D36" s="13">
        <v>6000</v>
      </c>
      <c r="E36" s="875">
        <v>1</v>
      </c>
      <c r="F36" s="14">
        <v>1</v>
      </c>
      <c r="G36" s="15">
        <f t="shared" si="4"/>
        <v>4.4999999999999998E-2</v>
      </c>
      <c r="H36" s="16">
        <f t="shared" si="5"/>
        <v>22.222222222222221</v>
      </c>
      <c r="I36" s="17">
        <f t="shared" si="6"/>
        <v>900</v>
      </c>
      <c r="J36" s="11">
        <v>20000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 x14ac:dyDescent="0.25">
      <c r="A37" s="855" t="s">
        <v>16</v>
      </c>
      <c r="B37" s="12">
        <v>50</v>
      </c>
      <c r="C37" s="13">
        <v>200</v>
      </c>
      <c r="D37" s="13">
        <v>6000</v>
      </c>
      <c r="E37" s="875">
        <v>1</v>
      </c>
      <c r="F37" s="14">
        <v>1</v>
      </c>
      <c r="G37" s="15">
        <f t="shared" si="4"/>
        <v>0.06</v>
      </c>
      <c r="H37" s="16">
        <f t="shared" si="5"/>
        <v>16.666666666666668</v>
      </c>
      <c r="I37" s="17">
        <f t="shared" si="6"/>
        <v>1200</v>
      </c>
      <c r="J37" s="11">
        <v>20000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0.15" customHeight="1" x14ac:dyDescent="0.25">
      <c r="A38" s="855"/>
      <c r="B38" s="12"/>
      <c r="C38" s="13"/>
      <c r="D38" s="13"/>
      <c r="E38" s="875"/>
      <c r="F38" s="14"/>
      <c r="G38" s="15"/>
      <c r="H38" s="16"/>
      <c r="I38" s="17"/>
      <c r="J38" s="1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6.149999999999999" customHeight="1" x14ac:dyDescent="0.25">
      <c r="A39" s="886" t="s">
        <v>17</v>
      </c>
      <c r="B39" s="887">
        <v>25</v>
      </c>
      <c r="C39" s="888">
        <v>100</v>
      </c>
      <c r="D39" s="889">
        <v>3000</v>
      </c>
      <c r="E39" s="890">
        <v>2</v>
      </c>
      <c r="F39" s="891">
        <v>1</v>
      </c>
      <c r="G39" s="892">
        <f t="shared" ref="G39:G51" si="7">B39*C39*D39/1000000000</f>
        <v>7.4999999999999997E-3</v>
      </c>
      <c r="H39" s="893">
        <f t="shared" ref="H39" si="8">F39/G39</f>
        <v>133.33333333333334</v>
      </c>
      <c r="I39" s="894">
        <f t="shared" ref="I39:I51" si="9">G39*J39</f>
        <v>105</v>
      </c>
      <c r="J39" s="895">
        <v>14000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6.149999999999999" customHeight="1" x14ac:dyDescent="0.25">
      <c r="A40" s="886" t="s">
        <v>17</v>
      </c>
      <c r="B40" s="896">
        <v>25</v>
      </c>
      <c r="C40" s="897">
        <v>100</v>
      </c>
      <c r="D40" s="897">
        <v>4000</v>
      </c>
      <c r="E40" s="890">
        <v>2</v>
      </c>
      <c r="F40" s="891">
        <v>1</v>
      </c>
      <c r="G40" s="892">
        <f t="shared" si="7"/>
        <v>0.01</v>
      </c>
      <c r="H40" s="893">
        <f>F40/G40</f>
        <v>100</v>
      </c>
      <c r="I40" s="894">
        <f t="shared" si="9"/>
        <v>140</v>
      </c>
      <c r="J40" s="895">
        <v>14000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6.149999999999999" customHeight="1" x14ac:dyDescent="0.25">
      <c r="A41" s="886" t="s">
        <v>17</v>
      </c>
      <c r="B41" s="896">
        <v>25</v>
      </c>
      <c r="C41" s="897">
        <v>100</v>
      </c>
      <c r="D41" s="897">
        <v>6000</v>
      </c>
      <c r="E41" s="890">
        <v>2</v>
      </c>
      <c r="F41" s="891">
        <v>1</v>
      </c>
      <c r="G41" s="892">
        <f t="shared" si="7"/>
        <v>1.4999999999999999E-2</v>
      </c>
      <c r="H41" s="893">
        <f t="shared" ref="H41:H47" si="10">F41/G41</f>
        <v>66.666666666666671</v>
      </c>
      <c r="I41" s="894">
        <f t="shared" si="9"/>
        <v>210</v>
      </c>
      <c r="J41" s="895">
        <v>14000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6.149999999999999" customHeight="1" x14ac:dyDescent="0.25">
      <c r="A42" s="886" t="s">
        <v>17</v>
      </c>
      <c r="B42" s="898">
        <v>25</v>
      </c>
      <c r="C42" s="889">
        <v>150</v>
      </c>
      <c r="D42" s="889">
        <v>3000</v>
      </c>
      <c r="E42" s="890">
        <v>2</v>
      </c>
      <c r="F42" s="891">
        <v>1</v>
      </c>
      <c r="G42" s="892">
        <f t="shared" si="7"/>
        <v>1.125E-2</v>
      </c>
      <c r="H42" s="893">
        <f t="shared" si="10"/>
        <v>88.888888888888886</v>
      </c>
      <c r="I42" s="894">
        <f t="shared" si="9"/>
        <v>157.5</v>
      </c>
      <c r="J42" s="895">
        <v>14000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6.149999999999999" customHeight="1" x14ac:dyDescent="0.25">
      <c r="A43" s="886" t="s">
        <v>17</v>
      </c>
      <c r="B43" s="896">
        <v>25</v>
      </c>
      <c r="C43" s="897">
        <v>150</v>
      </c>
      <c r="D43" s="897">
        <v>4000</v>
      </c>
      <c r="E43" s="890">
        <v>2</v>
      </c>
      <c r="F43" s="891">
        <v>1</v>
      </c>
      <c r="G43" s="892">
        <f t="shared" si="7"/>
        <v>1.4999999999999999E-2</v>
      </c>
      <c r="H43" s="893">
        <f t="shared" si="10"/>
        <v>66.666666666666671</v>
      </c>
      <c r="I43" s="894">
        <f t="shared" si="9"/>
        <v>210</v>
      </c>
      <c r="J43" s="895">
        <v>14000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6.149999999999999" customHeight="1" x14ac:dyDescent="0.25">
      <c r="A44" s="886" t="s">
        <v>17</v>
      </c>
      <c r="B44" s="899">
        <v>25</v>
      </c>
      <c r="C44" s="900">
        <v>150</v>
      </c>
      <c r="D44" s="900">
        <v>6000</v>
      </c>
      <c r="E44" s="890">
        <v>2</v>
      </c>
      <c r="F44" s="901">
        <v>1</v>
      </c>
      <c r="G44" s="902">
        <f t="shared" si="7"/>
        <v>2.2499999999999999E-2</v>
      </c>
      <c r="H44" s="903">
        <f t="shared" si="10"/>
        <v>44.444444444444443</v>
      </c>
      <c r="I44" s="904">
        <f t="shared" si="9"/>
        <v>315</v>
      </c>
      <c r="J44" s="895">
        <v>14000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6.149999999999999" customHeight="1" x14ac:dyDescent="0.25">
      <c r="A45" s="886" t="s">
        <v>17</v>
      </c>
      <c r="B45" s="905">
        <v>30</v>
      </c>
      <c r="C45" s="906">
        <v>100</v>
      </c>
      <c r="D45" s="897">
        <v>6000</v>
      </c>
      <c r="E45" s="890">
        <v>2</v>
      </c>
      <c r="F45" s="891">
        <v>1</v>
      </c>
      <c r="G45" s="892">
        <f t="shared" si="7"/>
        <v>1.7999999999999999E-2</v>
      </c>
      <c r="H45" s="893">
        <f t="shared" si="10"/>
        <v>55.555555555555557</v>
      </c>
      <c r="I45" s="894">
        <f t="shared" si="9"/>
        <v>251.99999999999997</v>
      </c>
      <c r="J45" s="895">
        <v>14000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6.149999999999999" customHeight="1" x14ac:dyDescent="0.25">
      <c r="A46" s="886" t="s">
        <v>17</v>
      </c>
      <c r="B46" s="896">
        <v>30</v>
      </c>
      <c r="C46" s="897">
        <v>150</v>
      </c>
      <c r="D46" s="897">
        <v>6000</v>
      </c>
      <c r="E46" s="890">
        <v>2</v>
      </c>
      <c r="F46" s="891">
        <v>1</v>
      </c>
      <c r="G46" s="892">
        <f t="shared" si="7"/>
        <v>2.7E-2</v>
      </c>
      <c r="H46" s="893">
        <f t="shared" si="10"/>
        <v>37.037037037037038</v>
      </c>
      <c r="I46" s="894">
        <f t="shared" si="9"/>
        <v>378</v>
      </c>
      <c r="J46" s="895">
        <v>14000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6.149999999999999" customHeight="1" x14ac:dyDescent="0.25">
      <c r="A47" s="886" t="s">
        <v>17</v>
      </c>
      <c r="B47" s="896">
        <v>40</v>
      </c>
      <c r="C47" s="897">
        <v>100</v>
      </c>
      <c r="D47" s="897">
        <v>6000</v>
      </c>
      <c r="E47" s="890">
        <v>2</v>
      </c>
      <c r="F47" s="891">
        <v>1</v>
      </c>
      <c r="G47" s="892">
        <f t="shared" si="7"/>
        <v>2.4E-2</v>
      </c>
      <c r="H47" s="893">
        <f t="shared" si="10"/>
        <v>41.666666666666664</v>
      </c>
      <c r="I47" s="894">
        <f t="shared" si="9"/>
        <v>336</v>
      </c>
      <c r="J47" s="895">
        <v>14000</v>
      </c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6.149999999999999" customHeight="1" x14ac:dyDescent="0.25">
      <c r="A48" s="886" t="s">
        <v>17</v>
      </c>
      <c r="B48" s="896">
        <v>40</v>
      </c>
      <c r="C48" s="897">
        <v>150</v>
      </c>
      <c r="D48" s="897">
        <v>6000</v>
      </c>
      <c r="E48" s="890">
        <v>2</v>
      </c>
      <c r="F48" s="891">
        <v>1</v>
      </c>
      <c r="G48" s="892">
        <f t="shared" si="7"/>
        <v>3.5999999999999997E-2</v>
      </c>
      <c r="H48" s="893">
        <f>F48/G48</f>
        <v>27.777777777777779</v>
      </c>
      <c r="I48" s="894">
        <f t="shared" si="9"/>
        <v>503.99999999999994</v>
      </c>
      <c r="J48" s="895">
        <v>14000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6.149999999999999" customHeight="1" x14ac:dyDescent="0.25">
      <c r="A49" s="886" t="s">
        <v>17</v>
      </c>
      <c r="B49" s="896">
        <v>50</v>
      </c>
      <c r="C49" s="897">
        <v>100</v>
      </c>
      <c r="D49" s="897">
        <v>6000</v>
      </c>
      <c r="E49" s="890">
        <v>2</v>
      </c>
      <c r="F49" s="891">
        <v>1</v>
      </c>
      <c r="G49" s="892">
        <f t="shared" si="7"/>
        <v>0.03</v>
      </c>
      <c r="H49" s="893">
        <f t="shared" ref="H49:H51" si="11">F49/G49</f>
        <v>33.333333333333336</v>
      </c>
      <c r="I49" s="894">
        <f t="shared" si="9"/>
        <v>420</v>
      </c>
      <c r="J49" s="895">
        <v>14000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6.149999999999999" customHeight="1" x14ac:dyDescent="0.25">
      <c r="A50" s="886" t="s">
        <v>17</v>
      </c>
      <c r="B50" s="896">
        <v>50</v>
      </c>
      <c r="C50" s="897">
        <v>150</v>
      </c>
      <c r="D50" s="897">
        <v>6000</v>
      </c>
      <c r="E50" s="890">
        <v>2</v>
      </c>
      <c r="F50" s="891">
        <v>1</v>
      </c>
      <c r="G50" s="892">
        <f t="shared" si="7"/>
        <v>4.4999999999999998E-2</v>
      </c>
      <c r="H50" s="893">
        <f t="shared" si="11"/>
        <v>22.222222222222221</v>
      </c>
      <c r="I50" s="894">
        <f t="shared" si="9"/>
        <v>630</v>
      </c>
      <c r="J50" s="895">
        <v>14000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6.149999999999999" customHeight="1" x14ac:dyDescent="0.25">
      <c r="A51" s="886" t="s">
        <v>17</v>
      </c>
      <c r="B51" s="896">
        <v>50</v>
      </c>
      <c r="C51" s="897">
        <v>200</v>
      </c>
      <c r="D51" s="897">
        <v>6000</v>
      </c>
      <c r="E51" s="890">
        <v>2</v>
      </c>
      <c r="F51" s="891">
        <v>1</v>
      </c>
      <c r="G51" s="892">
        <f t="shared" si="7"/>
        <v>0.06</v>
      </c>
      <c r="H51" s="893">
        <f t="shared" si="11"/>
        <v>16.666666666666668</v>
      </c>
      <c r="I51" s="894">
        <f t="shared" si="9"/>
        <v>840</v>
      </c>
      <c r="J51" s="895">
        <v>14000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20.45" customHeight="1" x14ac:dyDescent="0.25">
      <c r="A52" s="979" t="s">
        <v>153</v>
      </c>
      <c r="B52" s="980"/>
      <c r="C52" s="980"/>
      <c r="D52" s="980"/>
      <c r="E52" s="980"/>
      <c r="F52" s="980"/>
      <c r="G52" s="980"/>
      <c r="H52" s="980"/>
      <c r="I52" s="980"/>
      <c r="J52" s="98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 x14ac:dyDescent="0.25">
      <c r="A53" s="981" t="s">
        <v>15</v>
      </c>
      <c r="B53" s="980"/>
      <c r="C53" s="980"/>
      <c r="D53" s="980"/>
      <c r="E53" s="980"/>
      <c r="F53" s="980"/>
      <c r="G53" s="980"/>
      <c r="H53" s="980"/>
      <c r="I53" s="980"/>
      <c r="J53" s="98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</sheetData>
  <mergeCells count="13">
    <mergeCell ref="A52:J52"/>
    <mergeCell ref="A53:J53"/>
    <mergeCell ref="A1:J1"/>
    <mergeCell ref="F3:H3"/>
    <mergeCell ref="I3:J3"/>
    <mergeCell ref="E3:E4"/>
    <mergeCell ref="A2:J2"/>
    <mergeCell ref="A3:A4"/>
    <mergeCell ref="A22:J22"/>
    <mergeCell ref="A23:A24"/>
    <mergeCell ref="E23:E24"/>
    <mergeCell ref="F23:H23"/>
    <mergeCell ref="I23:J23"/>
  </mergeCells>
  <hyperlinks>
    <hyperlink ref="A53" r:id="rId1"/>
  </hyperlinks>
  <pageMargins left="0" right="0" top="0.15748031496062992" bottom="0.19685039370078741" header="0" footer="0"/>
  <pageSetup paperSize="9" orientation="portrait" r:id="rId2"/>
  <rowBreaks count="2" manualBreakCount="2">
    <brk id="53" man="1"/>
    <brk id="4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P237"/>
  <sheetViews>
    <sheetView topLeftCell="A172" workbookViewId="0">
      <selection activeCell="D180" sqref="D180"/>
    </sheetView>
  </sheetViews>
  <sheetFormatPr defaultRowHeight="15" x14ac:dyDescent="0.25"/>
  <cols>
    <col min="1" max="1" width="17" customWidth="1"/>
    <col min="2" max="2" width="6.28515625" customWidth="1"/>
    <col min="3" max="3" width="7" customWidth="1"/>
    <col min="4" max="4" width="7.28515625" customWidth="1"/>
    <col min="5" max="5" width="10.85546875" customWidth="1"/>
    <col min="6" max="6" width="7" customWidth="1"/>
    <col min="7" max="7" width="7.85546875" customWidth="1"/>
    <col min="8" max="8" width="8.28515625" customWidth="1"/>
    <col min="9" max="9" width="8.28515625" style="746" customWidth="1"/>
    <col min="10" max="10" width="10.140625" style="746" customWidth="1"/>
    <col min="11" max="11" width="8.28515625" style="746" customWidth="1"/>
    <col min="12" max="12" width="10.140625" style="746" customWidth="1"/>
    <col min="14" max="14" width="1.7109375" customWidth="1"/>
    <col min="15" max="15" width="1.7109375" style="747" customWidth="1"/>
    <col min="16" max="16" width="1.7109375" customWidth="1"/>
  </cols>
  <sheetData>
    <row r="1" spans="1:16" ht="35.450000000000003" customHeight="1" x14ac:dyDescent="0.45">
      <c r="A1" s="995" t="s">
        <v>88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501"/>
      <c r="N1" s="501"/>
      <c r="O1" s="501"/>
      <c r="P1" s="501"/>
    </row>
    <row r="2" spans="1:16" ht="30" x14ac:dyDescent="0.25">
      <c r="A2" s="502" t="s">
        <v>1</v>
      </c>
      <c r="B2" s="503" t="s">
        <v>2</v>
      </c>
      <c r="C2" s="504" t="s">
        <v>3</v>
      </c>
      <c r="D2" s="504" t="s">
        <v>4</v>
      </c>
      <c r="E2" s="505" t="s">
        <v>5</v>
      </c>
      <c r="F2" s="999" t="s">
        <v>19</v>
      </c>
      <c r="G2" s="999"/>
      <c r="H2" s="1000"/>
      <c r="I2" s="1006" t="s">
        <v>145</v>
      </c>
      <c r="J2" s="1006"/>
      <c r="K2" s="999" t="s">
        <v>148</v>
      </c>
      <c r="L2" s="999"/>
      <c r="M2" s="490" t="s">
        <v>21</v>
      </c>
      <c r="N2" s="501"/>
      <c r="O2" s="501"/>
      <c r="P2" s="501"/>
    </row>
    <row r="3" spans="1:16" ht="30.75" thickBot="1" x14ac:dyDescent="0.3">
      <c r="A3" s="506"/>
      <c r="B3" s="507" t="s">
        <v>8</v>
      </c>
      <c r="C3" s="508" t="s">
        <v>8</v>
      </c>
      <c r="D3" s="508" t="s">
        <v>8</v>
      </c>
      <c r="E3" s="509"/>
      <c r="F3" s="510" t="s">
        <v>9</v>
      </c>
      <c r="G3" s="511" t="s">
        <v>10</v>
      </c>
      <c r="H3" s="512" t="s">
        <v>24</v>
      </c>
      <c r="I3" s="755" t="s">
        <v>146</v>
      </c>
      <c r="J3" s="755" t="s">
        <v>147</v>
      </c>
      <c r="K3" s="755" t="s">
        <v>146</v>
      </c>
      <c r="L3" s="755" t="s">
        <v>147</v>
      </c>
      <c r="M3" s="501"/>
      <c r="N3" s="501"/>
      <c r="O3" s="501"/>
      <c r="P3" s="501"/>
    </row>
    <row r="4" spans="1:16" x14ac:dyDescent="0.25">
      <c r="A4" s="513" t="s">
        <v>89</v>
      </c>
      <c r="B4" s="749">
        <v>14</v>
      </c>
      <c r="C4" s="292">
        <v>96</v>
      </c>
      <c r="D4" s="292">
        <v>1000</v>
      </c>
      <c r="E4" s="515" t="s">
        <v>90</v>
      </c>
      <c r="F4" s="516">
        <v>10</v>
      </c>
      <c r="G4" s="517">
        <f t="shared" ref="G4:G108" si="0">B4*C4*D4/1000000000*F4</f>
        <v>1.3439999999999999E-2</v>
      </c>
      <c r="H4" s="752">
        <f>D4*M4/1000000*F4</f>
        <v>0.87999999999999989</v>
      </c>
      <c r="I4" s="759">
        <f>J4/H4</f>
        <v>1183.6363636363637</v>
      </c>
      <c r="J4" s="759">
        <f>O4*G4</f>
        <v>1041.5999999999999</v>
      </c>
      <c r="K4" s="756">
        <f>L4/H4</f>
        <v>1325.6727272727273</v>
      </c>
      <c r="L4" s="756">
        <f>N4*G4</f>
        <v>1166.5919999999999</v>
      </c>
      <c r="M4" s="22">
        <v>88</v>
      </c>
      <c r="N4" s="501">
        <v>86800</v>
      </c>
      <c r="O4" s="501">
        <v>77500</v>
      </c>
      <c r="P4" s="501">
        <v>62000</v>
      </c>
    </row>
    <row r="5" spans="1:16" s="746" customFormat="1" x14ac:dyDescent="0.25">
      <c r="A5" s="519" t="s">
        <v>89</v>
      </c>
      <c r="B5" s="749">
        <v>14</v>
      </c>
      <c r="C5" s="291">
        <v>96</v>
      </c>
      <c r="D5" s="291">
        <v>1100</v>
      </c>
      <c r="E5" s="520" t="s">
        <v>90</v>
      </c>
      <c r="F5" s="516">
        <v>10</v>
      </c>
      <c r="G5" s="440">
        <f t="shared" ref="G5:G6" si="1">B5*C5*D5/1000000000*F5</f>
        <v>1.4783999999999999E-2</v>
      </c>
      <c r="H5" s="753">
        <f t="shared" ref="H5:H6" si="2">D5*M5/1000000*F5</f>
        <v>0.96799999999999997</v>
      </c>
      <c r="I5" s="759">
        <f t="shared" ref="I5:I45" si="3">J5/H5</f>
        <v>1183.6363636363637</v>
      </c>
      <c r="J5" s="759">
        <f t="shared" ref="J5:J24" si="4">O5*G5</f>
        <v>1145.76</v>
      </c>
      <c r="K5" s="756">
        <f t="shared" ref="K5:K6" si="5">L5/H5</f>
        <v>1325.6727272727273</v>
      </c>
      <c r="L5" s="756">
        <f t="shared" ref="L5:L24" si="6">N5*G5</f>
        <v>1283.2511999999999</v>
      </c>
      <c r="M5" s="22">
        <v>88</v>
      </c>
      <c r="N5" s="501">
        <v>86800</v>
      </c>
      <c r="O5" s="501">
        <v>77500</v>
      </c>
      <c r="P5" s="501">
        <v>62000</v>
      </c>
    </row>
    <row r="6" spans="1:16" s="746" customFormat="1" x14ac:dyDescent="0.25">
      <c r="A6" s="519" t="s">
        <v>89</v>
      </c>
      <c r="B6" s="749">
        <v>14</v>
      </c>
      <c r="C6" s="291">
        <v>96</v>
      </c>
      <c r="D6" s="291">
        <v>1200</v>
      </c>
      <c r="E6" s="520" t="s">
        <v>90</v>
      </c>
      <c r="F6" s="516">
        <v>10</v>
      </c>
      <c r="G6" s="440">
        <f t="shared" si="1"/>
        <v>1.6128E-2</v>
      </c>
      <c r="H6" s="753">
        <f t="shared" si="2"/>
        <v>1.056</v>
      </c>
      <c r="I6" s="759">
        <f t="shared" si="3"/>
        <v>1183.6363636363637</v>
      </c>
      <c r="J6" s="759">
        <f t="shared" si="4"/>
        <v>1249.92</v>
      </c>
      <c r="K6" s="756">
        <f t="shared" si="5"/>
        <v>1325.6727272727271</v>
      </c>
      <c r="L6" s="756">
        <f t="shared" si="6"/>
        <v>1399.9104</v>
      </c>
      <c r="M6" s="22">
        <v>88</v>
      </c>
      <c r="N6" s="501">
        <v>86800</v>
      </c>
      <c r="O6" s="501">
        <v>77500</v>
      </c>
      <c r="P6" s="501">
        <v>62000</v>
      </c>
    </row>
    <row r="7" spans="1:16" x14ac:dyDescent="0.25">
      <c r="A7" s="519" t="s">
        <v>89</v>
      </c>
      <c r="B7" s="749">
        <v>14</v>
      </c>
      <c r="C7" s="291">
        <v>96</v>
      </c>
      <c r="D7" s="291">
        <v>1300</v>
      </c>
      <c r="E7" s="520" t="s">
        <v>90</v>
      </c>
      <c r="F7" s="516">
        <v>10</v>
      </c>
      <c r="G7" s="440">
        <f t="shared" si="0"/>
        <v>1.7472000000000001E-2</v>
      </c>
      <c r="H7" s="753">
        <f>D7*M7/1000000*F7</f>
        <v>1.1440000000000001</v>
      </c>
      <c r="I7" s="759">
        <f t="shared" si="3"/>
        <v>1183.6363636363637</v>
      </c>
      <c r="J7" s="759">
        <f t="shared" si="4"/>
        <v>1354.0800000000002</v>
      </c>
      <c r="K7" s="756">
        <f t="shared" ref="K7:K45" si="7">L7/H7</f>
        <v>1325.6727272727271</v>
      </c>
      <c r="L7" s="756">
        <f t="shared" si="6"/>
        <v>1516.5696</v>
      </c>
      <c r="M7" s="22">
        <v>88</v>
      </c>
      <c r="N7" s="501">
        <v>86800</v>
      </c>
      <c r="O7" s="501">
        <v>77500</v>
      </c>
      <c r="P7" s="501">
        <v>62000</v>
      </c>
    </row>
    <row r="8" spans="1:16" s="746" customFormat="1" x14ac:dyDescent="0.25">
      <c r="A8" s="519" t="s">
        <v>89</v>
      </c>
      <c r="B8" s="749">
        <v>14</v>
      </c>
      <c r="C8" s="291">
        <v>96</v>
      </c>
      <c r="D8" s="291">
        <v>1400</v>
      </c>
      <c r="E8" s="520" t="s">
        <v>90</v>
      </c>
      <c r="F8" s="516">
        <v>10</v>
      </c>
      <c r="G8" s="440">
        <f t="shared" ref="G8" si="8">B8*C8*D8/1000000000*F8</f>
        <v>1.8815999999999999E-2</v>
      </c>
      <c r="H8" s="753">
        <f>D8*M8/1000000*F8</f>
        <v>1.232</v>
      </c>
      <c r="I8" s="759">
        <f t="shared" si="3"/>
        <v>1183.6363636363637</v>
      </c>
      <c r="J8" s="759">
        <f t="shared" si="4"/>
        <v>1458.24</v>
      </c>
      <c r="K8" s="756">
        <f t="shared" ref="K8" si="9">L8/H8</f>
        <v>1325.6727272727271</v>
      </c>
      <c r="L8" s="756">
        <f t="shared" si="6"/>
        <v>1633.2287999999999</v>
      </c>
      <c r="M8" s="22">
        <v>88</v>
      </c>
      <c r="N8" s="501">
        <v>86800</v>
      </c>
      <c r="O8" s="501">
        <v>77500</v>
      </c>
      <c r="P8" s="501">
        <v>62000</v>
      </c>
    </row>
    <row r="9" spans="1:16" x14ac:dyDescent="0.25">
      <c r="A9" s="519" t="s">
        <v>89</v>
      </c>
      <c r="B9" s="749">
        <v>14</v>
      </c>
      <c r="C9" s="291">
        <v>96</v>
      </c>
      <c r="D9" s="291">
        <v>1500</v>
      </c>
      <c r="E9" s="520" t="s">
        <v>90</v>
      </c>
      <c r="F9" s="516">
        <v>10</v>
      </c>
      <c r="G9" s="440">
        <f t="shared" si="0"/>
        <v>2.0160000000000001E-2</v>
      </c>
      <c r="H9" s="753">
        <f>D9*M9/1000000*F9</f>
        <v>1.32</v>
      </c>
      <c r="I9" s="759">
        <f t="shared" si="3"/>
        <v>1183.6363636363637</v>
      </c>
      <c r="J9" s="759">
        <f t="shared" si="4"/>
        <v>1562.4</v>
      </c>
      <c r="K9" s="756">
        <f t="shared" si="7"/>
        <v>1325.6727272727273</v>
      </c>
      <c r="L9" s="756">
        <f t="shared" si="6"/>
        <v>1749.8880000000001</v>
      </c>
      <c r="M9" s="22">
        <v>88</v>
      </c>
      <c r="N9" s="501">
        <v>86800</v>
      </c>
      <c r="O9" s="501">
        <v>77500</v>
      </c>
      <c r="P9" s="501">
        <v>62000</v>
      </c>
    </row>
    <row r="10" spans="1:16" x14ac:dyDescent="0.25">
      <c r="A10" s="519" t="s">
        <v>89</v>
      </c>
      <c r="B10" s="749">
        <v>14</v>
      </c>
      <c r="C10" s="291">
        <v>96</v>
      </c>
      <c r="D10" s="291">
        <v>1600</v>
      </c>
      <c r="E10" s="520" t="s">
        <v>90</v>
      </c>
      <c r="F10" s="516">
        <v>10</v>
      </c>
      <c r="G10" s="440">
        <f t="shared" si="0"/>
        <v>2.1503999999999999E-2</v>
      </c>
      <c r="H10" s="753">
        <f>D10*M10/1000000*F10</f>
        <v>1.4080000000000001</v>
      </c>
      <c r="I10" s="759">
        <f t="shared" si="3"/>
        <v>1183.6363636363635</v>
      </c>
      <c r="J10" s="759">
        <f t="shared" si="4"/>
        <v>1666.56</v>
      </c>
      <c r="K10" s="756">
        <f t="shared" si="7"/>
        <v>1325.6727272727271</v>
      </c>
      <c r="L10" s="756">
        <f t="shared" si="6"/>
        <v>1866.5472</v>
      </c>
      <c r="M10" s="22">
        <v>88</v>
      </c>
      <c r="N10" s="501">
        <v>86800</v>
      </c>
      <c r="O10" s="501">
        <v>77500</v>
      </c>
      <c r="P10" s="501">
        <v>62000</v>
      </c>
    </row>
    <row r="11" spans="1:16" s="746" customFormat="1" x14ac:dyDescent="0.25">
      <c r="A11" s="519" t="s">
        <v>89</v>
      </c>
      <c r="B11" s="749">
        <v>14</v>
      </c>
      <c r="C11" s="291">
        <v>96</v>
      </c>
      <c r="D11" s="291">
        <v>1700</v>
      </c>
      <c r="E11" s="520" t="s">
        <v>90</v>
      </c>
      <c r="F11" s="516">
        <v>10</v>
      </c>
      <c r="G11" s="440">
        <f t="shared" ref="G11" si="10">B11*C11*D11/1000000000*F11</f>
        <v>2.2848E-2</v>
      </c>
      <c r="H11" s="753">
        <f>D11*M11/1000000*F11</f>
        <v>1.496</v>
      </c>
      <c r="I11" s="759">
        <f t="shared" si="3"/>
        <v>1183.6363636363637</v>
      </c>
      <c r="J11" s="759">
        <f t="shared" si="4"/>
        <v>1770.72</v>
      </c>
      <c r="K11" s="756">
        <f t="shared" ref="K11" si="11">L11/H11</f>
        <v>1325.6727272727273</v>
      </c>
      <c r="L11" s="756">
        <f t="shared" si="6"/>
        <v>1983.2064</v>
      </c>
      <c r="M11" s="22">
        <v>88</v>
      </c>
      <c r="N11" s="501">
        <v>86800</v>
      </c>
      <c r="O11" s="501">
        <v>77500</v>
      </c>
      <c r="P11" s="501">
        <v>62000</v>
      </c>
    </row>
    <row r="12" spans="1:16" s="746" customFormat="1" x14ac:dyDescent="0.25">
      <c r="A12" s="519" t="s">
        <v>89</v>
      </c>
      <c r="B12" s="749">
        <v>14</v>
      </c>
      <c r="C12" s="291">
        <v>96</v>
      </c>
      <c r="D12" s="291">
        <v>1800</v>
      </c>
      <c r="E12" s="520" t="s">
        <v>90</v>
      </c>
      <c r="F12" s="516">
        <v>10</v>
      </c>
      <c r="G12" s="440">
        <f t="shared" ref="G12:G15" si="12">B12*C12*D12/1000000000*F12</f>
        <v>2.4191999999999998E-2</v>
      </c>
      <c r="H12" s="753">
        <f t="shared" ref="H12:H15" si="13">D12*M12/1000000*F12</f>
        <v>1.5840000000000001</v>
      </c>
      <c r="I12" s="759">
        <f t="shared" si="3"/>
        <v>1183.6363636363635</v>
      </c>
      <c r="J12" s="759">
        <f t="shared" si="4"/>
        <v>1874.8799999999999</v>
      </c>
      <c r="K12" s="756">
        <f t="shared" ref="K12:K15" si="14">L12/H12</f>
        <v>1325.6727272727269</v>
      </c>
      <c r="L12" s="756">
        <f t="shared" si="6"/>
        <v>2099.8655999999996</v>
      </c>
      <c r="M12" s="22">
        <v>88</v>
      </c>
      <c r="N12" s="501">
        <v>86800</v>
      </c>
      <c r="O12" s="501">
        <v>77500</v>
      </c>
      <c r="P12" s="501">
        <v>62000</v>
      </c>
    </row>
    <row r="13" spans="1:16" s="746" customFormat="1" x14ac:dyDescent="0.25">
      <c r="A13" s="519" t="s">
        <v>89</v>
      </c>
      <c r="B13" s="749">
        <v>14</v>
      </c>
      <c r="C13" s="291">
        <v>96</v>
      </c>
      <c r="D13" s="291">
        <v>1900</v>
      </c>
      <c r="E13" s="520" t="s">
        <v>90</v>
      </c>
      <c r="F13" s="516">
        <v>10</v>
      </c>
      <c r="G13" s="440">
        <f t="shared" si="12"/>
        <v>2.5536E-2</v>
      </c>
      <c r="H13" s="753">
        <f t="shared" si="13"/>
        <v>1.6719999999999999</v>
      </c>
      <c r="I13" s="759">
        <f t="shared" si="3"/>
        <v>1183.6363636363637</v>
      </c>
      <c r="J13" s="759">
        <f t="shared" si="4"/>
        <v>1979.04</v>
      </c>
      <c r="K13" s="756">
        <f t="shared" si="14"/>
        <v>1325.6727272727273</v>
      </c>
      <c r="L13" s="756">
        <f t="shared" si="6"/>
        <v>2216.5248000000001</v>
      </c>
      <c r="M13" s="22">
        <v>88</v>
      </c>
      <c r="N13" s="501">
        <v>86800</v>
      </c>
      <c r="O13" s="501">
        <v>77500</v>
      </c>
      <c r="P13" s="501">
        <v>62000</v>
      </c>
    </row>
    <row r="14" spans="1:16" s="746" customFormat="1" x14ac:dyDescent="0.25">
      <c r="A14" s="519" t="s">
        <v>89</v>
      </c>
      <c r="B14" s="749">
        <v>14</v>
      </c>
      <c r="C14" s="291">
        <v>96</v>
      </c>
      <c r="D14" s="291">
        <v>2000</v>
      </c>
      <c r="E14" s="520" t="s">
        <v>90</v>
      </c>
      <c r="F14" s="516">
        <v>10</v>
      </c>
      <c r="G14" s="440">
        <f t="shared" si="12"/>
        <v>2.6879999999999998E-2</v>
      </c>
      <c r="H14" s="753">
        <f t="shared" si="13"/>
        <v>1.7599999999999998</v>
      </c>
      <c r="I14" s="759">
        <f t="shared" si="3"/>
        <v>1183.6363636363637</v>
      </c>
      <c r="J14" s="759">
        <f t="shared" si="4"/>
        <v>2083.1999999999998</v>
      </c>
      <c r="K14" s="756">
        <f t="shared" si="14"/>
        <v>1325.6727272727273</v>
      </c>
      <c r="L14" s="756">
        <f t="shared" si="6"/>
        <v>2333.1839999999997</v>
      </c>
      <c r="M14" s="22">
        <v>88</v>
      </c>
      <c r="N14" s="501">
        <v>86800</v>
      </c>
      <c r="O14" s="501">
        <v>77500</v>
      </c>
      <c r="P14" s="501">
        <v>62000</v>
      </c>
    </row>
    <row r="15" spans="1:16" s="746" customFormat="1" x14ac:dyDescent="0.25">
      <c r="A15" s="519" t="s">
        <v>89</v>
      </c>
      <c r="B15" s="749">
        <v>14</v>
      </c>
      <c r="C15" s="291">
        <v>96</v>
      </c>
      <c r="D15" s="291">
        <v>2100</v>
      </c>
      <c r="E15" s="520" t="s">
        <v>90</v>
      </c>
      <c r="F15" s="516">
        <v>10</v>
      </c>
      <c r="G15" s="440">
        <f t="shared" si="12"/>
        <v>2.8223999999999999E-2</v>
      </c>
      <c r="H15" s="753">
        <f t="shared" si="13"/>
        <v>1.8479999999999999</v>
      </c>
      <c r="I15" s="759">
        <f t="shared" si="3"/>
        <v>1183.6363636363637</v>
      </c>
      <c r="J15" s="759">
        <f t="shared" si="4"/>
        <v>2187.36</v>
      </c>
      <c r="K15" s="756">
        <f t="shared" si="14"/>
        <v>1325.6727272727273</v>
      </c>
      <c r="L15" s="756">
        <f t="shared" si="6"/>
        <v>2449.8431999999998</v>
      </c>
      <c r="M15" s="22">
        <v>88</v>
      </c>
      <c r="N15" s="501">
        <v>86800</v>
      </c>
      <c r="O15" s="501">
        <v>77500</v>
      </c>
      <c r="P15" s="501">
        <v>62000</v>
      </c>
    </row>
    <row r="16" spans="1:16" x14ac:dyDescent="0.25">
      <c r="A16" s="519" t="s">
        <v>89</v>
      </c>
      <c r="B16" s="749">
        <v>14</v>
      </c>
      <c r="C16" s="291">
        <v>96</v>
      </c>
      <c r="D16" s="291">
        <v>2200</v>
      </c>
      <c r="E16" s="520" t="s">
        <v>90</v>
      </c>
      <c r="F16" s="516">
        <v>10</v>
      </c>
      <c r="G16" s="440">
        <f t="shared" si="0"/>
        <v>2.9567999999999997E-2</v>
      </c>
      <c r="H16" s="753">
        <f>D16*M16/1000000*F16</f>
        <v>1.9359999999999999</v>
      </c>
      <c r="I16" s="759">
        <f t="shared" si="3"/>
        <v>1183.6363636363637</v>
      </c>
      <c r="J16" s="759">
        <f t="shared" si="4"/>
        <v>2291.52</v>
      </c>
      <c r="K16" s="756">
        <f t="shared" si="7"/>
        <v>1325.6727272727273</v>
      </c>
      <c r="L16" s="756">
        <f t="shared" si="6"/>
        <v>2566.5023999999999</v>
      </c>
      <c r="M16" s="22">
        <v>88</v>
      </c>
      <c r="N16" s="501">
        <v>86800</v>
      </c>
      <c r="O16" s="501">
        <v>77500</v>
      </c>
      <c r="P16" s="501">
        <v>62000</v>
      </c>
    </row>
    <row r="17" spans="1:16" s="746" customFormat="1" x14ac:dyDescent="0.25">
      <c r="A17" s="519" t="s">
        <v>89</v>
      </c>
      <c r="B17" s="749">
        <v>14</v>
      </c>
      <c r="C17" s="291">
        <v>96</v>
      </c>
      <c r="D17" s="291">
        <v>2300</v>
      </c>
      <c r="E17" s="520" t="s">
        <v>90</v>
      </c>
      <c r="F17" s="516">
        <v>10</v>
      </c>
      <c r="G17" s="440">
        <f t="shared" ref="G17" si="15">B17*C17*D17/1000000000*F17</f>
        <v>3.0912000000000002E-2</v>
      </c>
      <c r="H17" s="753">
        <f>D17*M17/1000000*F17</f>
        <v>2.024</v>
      </c>
      <c r="I17" s="759">
        <f t="shared" si="3"/>
        <v>1183.6363636363637</v>
      </c>
      <c r="J17" s="759">
        <f t="shared" si="4"/>
        <v>2395.6800000000003</v>
      </c>
      <c r="K17" s="756">
        <f t="shared" ref="K17" si="16">L17/H17</f>
        <v>1325.6727272727273</v>
      </c>
      <c r="L17" s="756">
        <f t="shared" si="6"/>
        <v>2683.1616000000004</v>
      </c>
      <c r="M17" s="22">
        <v>88</v>
      </c>
      <c r="N17" s="501">
        <v>86800</v>
      </c>
      <c r="O17" s="501">
        <v>77500</v>
      </c>
      <c r="P17" s="501">
        <v>62000</v>
      </c>
    </row>
    <row r="18" spans="1:16" s="746" customFormat="1" x14ac:dyDescent="0.25">
      <c r="A18" s="519" t="s">
        <v>89</v>
      </c>
      <c r="B18" s="749">
        <v>14</v>
      </c>
      <c r="C18" s="291">
        <v>96</v>
      </c>
      <c r="D18" s="291">
        <v>2400</v>
      </c>
      <c r="E18" s="520" t="s">
        <v>90</v>
      </c>
      <c r="F18" s="516">
        <v>10</v>
      </c>
      <c r="G18" s="440">
        <f t="shared" ref="G18" si="17">B18*C18*D18/1000000000*F18</f>
        <v>3.2256E-2</v>
      </c>
      <c r="H18" s="753">
        <f>D18*M18/1000000*F18</f>
        <v>2.1360000000000001</v>
      </c>
      <c r="I18" s="759">
        <f t="shared" si="3"/>
        <v>1170.3370786516855</v>
      </c>
      <c r="J18" s="759">
        <f t="shared" si="4"/>
        <v>2499.84</v>
      </c>
      <c r="K18" s="756">
        <f t="shared" ref="K18" si="18">L18/H18</f>
        <v>1310.7775280898875</v>
      </c>
      <c r="L18" s="756">
        <f t="shared" si="6"/>
        <v>2799.8208</v>
      </c>
      <c r="M18" s="22">
        <v>89</v>
      </c>
      <c r="N18" s="501">
        <v>86800</v>
      </c>
      <c r="O18" s="501">
        <v>77500</v>
      </c>
      <c r="P18" s="501">
        <v>62000</v>
      </c>
    </row>
    <row r="19" spans="1:16" x14ac:dyDescent="0.25">
      <c r="A19" s="519" t="s">
        <v>89</v>
      </c>
      <c r="B19" s="749">
        <v>14</v>
      </c>
      <c r="C19" s="291">
        <v>96</v>
      </c>
      <c r="D19" s="291">
        <v>2500</v>
      </c>
      <c r="E19" s="520" t="s">
        <v>90</v>
      </c>
      <c r="F19" s="516">
        <v>10</v>
      </c>
      <c r="G19" s="440">
        <f t="shared" si="0"/>
        <v>3.3600000000000005E-2</v>
      </c>
      <c r="H19" s="753">
        <f>D19*M19/1000000*F19</f>
        <v>2.2000000000000002</v>
      </c>
      <c r="I19" s="759">
        <f t="shared" si="3"/>
        <v>1183.6363636363637</v>
      </c>
      <c r="J19" s="759">
        <f t="shared" si="4"/>
        <v>2604.0000000000005</v>
      </c>
      <c r="K19" s="756">
        <f t="shared" si="7"/>
        <v>1325.6727272727273</v>
      </c>
      <c r="L19" s="756">
        <f t="shared" si="6"/>
        <v>2916.4800000000005</v>
      </c>
      <c r="M19" s="22">
        <v>88</v>
      </c>
      <c r="N19" s="501">
        <v>86800</v>
      </c>
      <c r="O19" s="501">
        <v>77500</v>
      </c>
      <c r="P19" s="501">
        <v>62000</v>
      </c>
    </row>
    <row r="20" spans="1:16" s="746" customFormat="1" x14ac:dyDescent="0.25">
      <c r="A20" s="519" t="s">
        <v>89</v>
      </c>
      <c r="B20" s="749">
        <v>14</v>
      </c>
      <c r="C20" s="291">
        <v>96</v>
      </c>
      <c r="D20" s="291">
        <v>2600</v>
      </c>
      <c r="E20" s="520" t="s">
        <v>90</v>
      </c>
      <c r="F20" s="516">
        <v>10</v>
      </c>
      <c r="G20" s="440">
        <f t="shared" ref="G20:G21" si="19">B20*C20*D20/1000000000*F20</f>
        <v>3.4944000000000003E-2</v>
      </c>
      <c r="H20" s="753">
        <f t="shared" ref="H20:H21" si="20">D20*M20/1000000*F20</f>
        <v>2.2880000000000003</v>
      </c>
      <c r="I20" s="759">
        <f t="shared" si="3"/>
        <v>1183.6363636363637</v>
      </c>
      <c r="J20" s="759">
        <f t="shared" si="4"/>
        <v>2708.1600000000003</v>
      </c>
      <c r="K20" s="756">
        <f t="shared" ref="K20:K21" si="21">L20/H20</f>
        <v>1325.6727272727271</v>
      </c>
      <c r="L20" s="756">
        <f t="shared" si="6"/>
        <v>3033.1392000000001</v>
      </c>
      <c r="M20" s="22">
        <v>88</v>
      </c>
      <c r="N20" s="501">
        <v>86800</v>
      </c>
      <c r="O20" s="501">
        <v>77500</v>
      </c>
      <c r="P20" s="501">
        <v>62000</v>
      </c>
    </row>
    <row r="21" spans="1:16" s="746" customFormat="1" x14ac:dyDescent="0.25">
      <c r="A21" s="519" t="s">
        <v>89</v>
      </c>
      <c r="B21" s="749">
        <v>14</v>
      </c>
      <c r="C21" s="291">
        <v>96</v>
      </c>
      <c r="D21" s="291">
        <v>2700</v>
      </c>
      <c r="E21" s="520" t="s">
        <v>90</v>
      </c>
      <c r="F21" s="516">
        <v>10</v>
      </c>
      <c r="G21" s="440">
        <f t="shared" si="19"/>
        <v>3.6288000000000001E-2</v>
      </c>
      <c r="H21" s="753">
        <f t="shared" si="20"/>
        <v>2.3759999999999999</v>
      </c>
      <c r="I21" s="759">
        <f t="shared" si="3"/>
        <v>1183.6363636363637</v>
      </c>
      <c r="J21" s="759">
        <f t="shared" si="4"/>
        <v>2812.32</v>
      </c>
      <c r="K21" s="756">
        <f t="shared" si="21"/>
        <v>1325.6727272727273</v>
      </c>
      <c r="L21" s="756">
        <f t="shared" si="6"/>
        <v>3149.7984000000001</v>
      </c>
      <c r="M21" s="22">
        <v>88</v>
      </c>
      <c r="N21" s="501">
        <v>86800</v>
      </c>
      <c r="O21" s="501">
        <v>77500</v>
      </c>
      <c r="P21" s="501">
        <v>62000</v>
      </c>
    </row>
    <row r="22" spans="1:16" s="746" customFormat="1" x14ac:dyDescent="0.25">
      <c r="A22" s="519" t="s">
        <v>89</v>
      </c>
      <c r="B22" s="749">
        <v>14</v>
      </c>
      <c r="C22" s="291">
        <v>96</v>
      </c>
      <c r="D22" s="291">
        <v>2800</v>
      </c>
      <c r="E22" s="520" t="s">
        <v>90</v>
      </c>
      <c r="F22" s="516">
        <v>10</v>
      </c>
      <c r="G22" s="440">
        <f t="shared" ref="G22" si="22">B22*C22*D22/1000000000*F22</f>
        <v>3.7631999999999999E-2</v>
      </c>
      <c r="H22" s="753">
        <f t="shared" ref="H22" si="23">D22*M22/1000000*F22</f>
        <v>2.492</v>
      </c>
      <c r="I22" s="759">
        <f t="shared" si="3"/>
        <v>1170.3370786516855</v>
      </c>
      <c r="J22" s="759">
        <f t="shared" si="4"/>
        <v>2916.48</v>
      </c>
      <c r="K22" s="756">
        <f t="shared" ref="K22" si="24">L22/H22</f>
        <v>1310.7775280898875</v>
      </c>
      <c r="L22" s="756">
        <f t="shared" si="6"/>
        <v>3266.4575999999997</v>
      </c>
      <c r="M22" s="22">
        <v>89</v>
      </c>
      <c r="N22" s="501">
        <v>86800</v>
      </c>
      <c r="O22" s="501">
        <v>77500</v>
      </c>
      <c r="P22" s="501">
        <v>62000</v>
      </c>
    </row>
    <row r="23" spans="1:16" x14ac:dyDescent="0.25">
      <c r="A23" s="519" t="s">
        <v>89</v>
      </c>
      <c r="B23" s="749">
        <v>14</v>
      </c>
      <c r="C23" s="291">
        <v>96</v>
      </c>
      <c r="D23" s="291">
        <v>2900</v>
      </c>
      <c r="E23" s="520" t="s">
        <v>90</v>
      </c>
      <c r="F23" s="516">
        <v>10</v>
      </c>
      <c r="G23" s="440">
        <f t="shared" si="0"/>
        <v>3.8976000000000004E-2</v>
      </c>
      <c r="H23" s="753">
        <f>D23*M23/1000000*F23</f>
        <v>2.5519999999999996</v>
      </c>
      <c r="I23" s="759">
        <f t="shared" si="3"/>
        <v>1183.636363636364</v>
      </c>
      <c r="J23" s="759">
        <f t="shared" si="4"/>
        <v>3020.6400000000003</v>
      </c>
      <c r="K23" s="756">
        <f t="shared" si="7"/>
        <v>1325.6727272727276</v>
      </c>
      <c r="L23" s="756">
        <f t="shared" si="6"/>
        <v>3383.1168000000002</v>
      </c>
      <c r="M23" s="22">
        <v>88</v>
      </c>
      <c r="N23" s="501">
        <v>86800</v>
      </c>
      <c r="O23" s="501">
        <v>77500</v>
      </c>
      <c r="P23" s="501">
        <v>62000</v>
      </c>
    </row>
    <row r="24" spans="1:16" ht="15.75" thickBot="1" x14ac:dyDescent="0.3">
      <c r="A24" s="521" t="s">
        <v>89</v>
      </c>
      <c r="B24" s="750">
        <v>14</v>
      </c>
      <c r="C24" s="311">
        <v>96</v>
      </c>
      <c r="D24" s="311">
        <v>3000</v>
      </c>
      <c r="E24" s="522" t="s">
        <v>90</v>
      </c>
      <c r="F24" s="516">
        <v>10</v>
      </c>
      <c r="G24" s="444">
        <f t="shared" si="0"/>
        <v>4.0320000000000002E-2</v>
      </c>
      <c r="H24" s="754">
        <f>D24*M24/1000000*F24</f>
        <v>2.64</v>
      </c>
      <c r="I24" s="760">
        <f t="shared" si="3"/>
        <v>1183.6363636363637</v>
      </c>
      <c r="J24" s="760">
        <f t="shared" si="4"/>
        <v>3124.8</v>
      </c>
      <c r="K24" s="758">
        <f t="shared" si="7"/>
        <v>1325.6727272727273</v>
      </c>
      <c r="L24" s="758">
        <f t="shared" si="6"/>
        <v>3499.7760000000003</v>
      </c>
      <c r="M24" s="22">
        <v>88</v>
      </c>
      <c r="N24" s="501">
        <v>86800</v>
      </c>
      <c r="O24" s="501">
        <v>77500</v>
      </c>
      <c r="P24" s="501">
        <v>62000</v>
      </c>
    </row>
    <row r="25" spans="1:16" x14ac:dyDescent="0.25">
      <c r="A25" s="513" t="s">
        <v>89</v>
      </c>
      <c r="B25" s="749">
        <v>14</v>
      </c>
      <c r="C25" s="292">
        <v>96</v>
      </c>
      <c r="D25" s="292">
        <v>1000</v>
      </c>
      <c r="E25" s="515" t="s">
        <v>91</v>
      </c>
      <c r="F25" s="516">
        <v>10</v>
      </c>
      <c r="G25" s="517">
        <f t="shared" si="0"/>
        <v>1.3439999999999999E-2</v>
      </c>
      <c r="H25" s="752">
        <f>D25*M25/1000000*F25</f>
        <v>0.87999999999999989</v>
      </c>
      <c r="I25" s="761">
        <f t="shared" si="3"/>
        <v>610.90909090909088</v>
      </c>
      <c r="J25" s="761">
        <f>O25*G25</f>
        <v>537.59999999999991</v>
      </c>
      <c r="K25" s="757">
        <f t="shared" si="7"/>
        <v>684.21818181818185</v>
      </c>
      <c r="L25" s="757">
        <f>N25*G25</f>
        <v>602.11199999999997</v>
      </c>
      <c r="M25" s="22">
        <v>88</v>
      </c>
      <c r="N25" s="501">
        <v>44800</v>
      </c>
      <c r="O25" s="501">
        <v>40000</v>
      </c>
      <c r="P25" s="501">
        <v>32000</v>
      </c>
    </row>
    <row r="26" spans="1:16" s="746" customFormat="1" x14ac:dyDescent="0.25">
      <c r="A26" s="513" t="s">
        <v>89</v>
      </c>
      <c r="B26" s="749">
        <v>14</v>
      </c>
      <c r="C26" s="292">
        <v>96</v>
      </c>
      <c r="D26" s="292">
        <v>1100</v>
      </c>
      <c r="E26" s="515" t="s">
        <v>91</v>
      </c>
      <c r="F26" s="516">
        <v>10</v>
      </c>
      <c r="G26" s="517">
        <f t="shared" ref="G26" si="25">B26*C26*D26/1000000000*F26</f>
        <v>1.4783999999999999E-2</v>
      </c>
      <c r="H26" s="752">
        <f>D26*M26/1000000*F26</f>
        <v>0.96799999999999997</v>
      </c>
      <c r="I26" s="759">
        <f t="shared" si="3"/>
        <v>610.90909090909088</v>
      </c>
      <c r="J26" s="761">
        <f t="shared" ref="J26:J45" si="26">O26*G26</f>
        <v>591.3599999999999</v>
      </c>
      <c r="K26" s="756">
        <f t="shared" ref="K26" si="27">L26/H26</f>
        <v>684.21818181818173</v>
      </c>
      <c r="L26" s="757">
        <f t="shared" ref="L26:L45" si="28">N26*G26</f>
        <v>662.32319999999993</v>
      </c>
      <c r="M26" s="22">
        <v>88</v>
      </c>
      <c r="N26" s="501">
        <v>44800</v>
      </c>
      <c r="O26" s="501">
        <v>40000</v>
      </c>
      <c r="P26" s="501">
        <v>32000</v>
      </c>
    </row>
    <row r="27" spans="1:16" x14ac:dyDescent="0.25">
      <c r="A27" s="519" t="s">
        <v>89</v>
      </c>
      <c r="B27" s="749">
        <v>14</v>
      </c>
      <c r="C27" s="291">
        <v>96</v>
      </c>
      <c r="D27" s="291">
        <v>1200</v>
      </c>
      <c r="E27" s="520" t="s">
        <v>91</v>
      </c>
      <c r="F27" s="516">
        <v>10</v>
      </c>
      <c r="G27" s="440">
        <f t="shared" si="0"/>
        <v>1.6128E-2</v>
      </c>
      <c r="H27" s="753">
        <f>D27*M27/1000000*F27</f>
        <v>1.056</v>
      </c>
      <c r="I27" s="759">
        <f t="shared" si="3"/>
        <v>610.90909090909088</v>
      </c>
      <c r="J27" s="761">
        <f t="shared" si="26"/>
        <v>645.12</v>
      </c>
      <c r="K27" s="756">
        <f t="shared" si="7"/>
        <v>684.21818181818185</v>
      </c>
      <c r="L27" s="757">
        <f t="shared" si="28"/>
        <v>722.53440000000001</v>
      </c>
      <c r="M27" s="22">
        <v>88</v>
      </c>
      <c r="N27" s="501">
        <v>44800</v>
      </c>
      <c r="O27" s="501">
        <v>40000</v>
      </c>
      <c r="P27" s="501">
        <v>32000</v>
      </c>
    </row>
    <row r="28" spans="1:16" s="746" customFormat="1" x14ac:dyDescent="0.25">
      <c r="A28" s="519" t="s">
        <v>89</v>
      </c>
      <c r="B28" s="749">
        <v>14</v>
      </c>
      <c r="C28" s="291">
        <v>96</v>
      </c>
      <c r="D28" s="291">
        <v>1300</v>
      </c>
      <c r="E28" s="520" t="s">
        <v>91</v>
      </c>
      <c r="F28" s="516">
        <v>10</v>
      </c>
      <c r="G28" s="440">
        <f t="shared" ref="G28:G29" si="29">B28*C28*D28/1000000000*F28</f>
        <v>1.7472000000000001E-2</v>
      </c>
      <c r="H28" s="753">
        <f t="shared" ref="H28:H29" si="30">D28*M28/1000000*F28</f>
        <v>1.1440000000000001</v>
      </c>
      <c r="I28" s="759">
        <f t="shared" si="3"/>
        <v>610.90909090909099</v>
      </c>
      <c r="J28" s="761">
        <f t="shared" si="26"/>
        <v>698.88000000000011</v>
      </c>
      <c r="K28" s="756">
        <f t="shared" ref="K28:K29" si="31">L28/H28</f>
        <v>684.21818181818185</v>
      </c>
      <c r="L28" s="757">
        <f t="shared" si="28"/>
        <v>782.74560000000008</v>
      </c>
      <c r="M28" s="22">
        <v>88</v>
      </c>
      <c r="N28" s="501">
        <v>44800</v>
      </c>
      <c r="O28" s="501">
        <v>40000</v>
      </c>
      <c r="P28" s="501">
        <v>32000</v>
      </c>
    </row>
    <row r="29" spans="1:16" s="746" customFormat="1" x14ac:dyDescent="0.25">
      <c r="A29" s="519" t="s">
        <v>89</v>
      </c>
      <c r="B29" s="749">
        <v>14</v>
      </c>
      <c r="C29" s="291">
        <v>96</v>
      </c>
      <c r="D29" s="291">
        <v>1400</v>
      </c>
      <c r="E29" s="520" t="s">
        <v>91</v>
      </c>
      <c r="F29" s="516">
        <v>10</v>
      </c>
      <c r="G29" s="440">
        <f t="shared" si="29"/>
        <v>1.8815999999999999E-2</v>
      </c>
      <c r="H29" s="753">
        <f t="shared" si="30"/>
        <v>1.232</v>
      </c>
      <c r="I29" s="759">
        <f t="shared" si="3"/>
        <v>610.90909090909088</v>
      </c>
      <c r="J29" s="761">
        <f t="shared" si="26"/>
        <v>752.64</v>
      </c>
      <c r="K29" s="756">
        <f t="shared" si="31"/>
        <v>684.21818181818173</v>
      </c>
      <c r="L29" s="757">
        <f t="shared" si="28"/>
        <v>842.95679999999993</v>
      </c>
      <c r="M29" s="22">
        <v>88</v>
      </c>
      <c r="N29" s="501">
        <v>44800</v>
      </c>
      <c r="O29" s="501">
        <v>40000</v>
      </c>
      <c r="P29" s="501">
        <v>32000</v>
      </c>
    </row>
    <row r="30" spans="1:16" x14ac:dyDescent="0.25">
      <c r="A30" s="519" t="s">
        <v>89</v>
      </c>
      <c r="B30" s="749">
        <v>14</v>
      </c>
      <c r="C30" s="291">
        <v>96</v>
      </c>
      <c r="D30" s="291">
        <v>1500</v>
      </c>
      <c r="E30" s="520" t="s">
        <v>91</v>
      </c>
      <c r="F30" s="516">
        <v>10</v>
      </c>
      <c r="G30" s="440">
        <f t="shared" si="0"/>
        <v>2.0160000000000001E-2</v>
      </c>
      <c r="H30" s="753">
        <f>D30*M30/1000000*F30</f>
        <v>1.32</v>
      </c>
      <c r="I30" s="759">
        <f t="shared" si="3"/>
        <v>610.90909090909088</v>
      </c>
      <c r="J30" s="761">
        <f t="shared" si="26"/>
        <v>806.4</v>
      </c>
      <c r="K30" s="756">
        <f t="shared" si="7"/>
        <v>684.21818181818185</v>
      </c>
      <c r="L30" s="757">
        <f t="shared" si="28"/>
        <v>903.16800000000001</v>
      </c>
      <c r="M30" s="22">
        <v>88</v>
      </c>
      <c r="N30" s="501">
        <v>44800</v>
      </c>
      <c r="O30" s="501">
        <v>40000</v>
      </c>
      <c r="P30" s="501">
        <v>32000</v>
      </c>
    </row>
    <row r="31" spans="1:16" s="746" customFormat="1" x14ac:dyDescent="0.25">
      <c r="A31" s="519" t="s">
        <v>89</v>
      </c>
      <c r="B31" s="749">
        <v>14</v>
      </c>
      <c r="C31" s="291">
        <v>96</v>
      </c>
      <c r="D31" s="291">
        <v>1600</v>
      </c>
      <c r="E31" s="520" t="s">
        <v>91</v>
      </c>
      <c r="F31" s="516">
        <v>10</v>
      </c>
      <c r="G31" s="440">
        <f t="shared" ref="G31" si="32">B31*C31*D31/1000000000*F31</f>
        <v>2.1503999999999999E-2</v>
      </c>
      <c r="H31" s="753">
        <f>D31*M31/1000000*F31</f>
        <v>1.4080000000000001</v>
      </c>
      <c r="I31" s="759">
        <f t="shared" si="3"/>
        <v>610.90909090909088</v>
      </c>
      <c r="J31" s="761">
        <f t="shared" si="26"/>
        <v>860.16</v>
      </c>
      <c r="K31" s="756">
        <f t="shared" ref="K31" si="33">L31/H31</f>
        <v>684.21818181818173</v>
      </c>
      <c r="L31" s="757">
        <f t="shared" si="28"/>
        <v>963.37919999999997</v>
      </c>
      <c r="M31" s="22">
        <v>88</v>
      </c>
      <c r="N31" s="501">
        <v>44800</v>
      </c>
      <c r="O31" s="501">
        <v>40000</v>
      </c>
      <c r="P31" s="501">
        <v>32000</v>
      </c>
    </row>
    <row r="32" spans="1:16" s="746" customFormat="1" x14ac:dyDescent="0.25">
      <c r="A32" s="519" t="s">
        <v>89</v>
      </c>
      <c r="B32" s="749">
        <v>14</v>
      </c>
      <c r="C32" s="291">
        <v>96</v>
      </c>
      <c r="D32" s="291">
        <v>1700</v>
      </c>
      <c r="E32" s="520" t="s">
        <v>91</v>
      </c>
      <c r="F32" s="516">
        <v>10</v>
      </c>
      <c r="G32" s="440">
        <f t="shared" ref="G32:G34" si="34">B32*C32*D32/1000000000*F32</f>
        <v>2.2848E-2</v>
      </c>
      <c r="H32" s="753">
        <f t="shared" ref="H32:H34" si="35">D32*M32/1000000*F32</f>
        <v>1.496</v>
      </c>
      <c r="I32" s="759">
        <f t="shared" si="3"/>
        <v>610.90909090909088</v>
      </c>
      <c r="J32" s="761">
        <f t="shared" si="26"/>
        <v>913.92</v>
      </c>
      <c r="K32" s="756">
        <f t="shared" ref="K32:K34" si="36">L32/H32</f>
        <v>684.21818181818185</v>
      </c>
      <c r="L32" s="757">
        <f t="shared" si="28"/>
        <v>1023.5904</v>
      </c>
      <c r="M32" s="22">
        <v>88</v>
      </c>
      <c r="N32" s="501">
        <v>44800</v>
      </c>
      <c r="O32" s="501">
        <v>40000</v>
      </c>
      <c r="P32" s="501">
        <v>32000</v>
      </c>
    </row>
    <row r="33" spans="1:16" s="746" customFormat="1" x14ac:dyDescent="0.25">
      <c r="A33" s="519" t="s">
        <v>89</v>
      </c>
      <c r="B33" s="749">
        <v>14</v>
      </c>
      <c r="C33" s="291">
        <v>96</v>
      </c>
      <c r="D33" s="291">
        <v>1800</v>
      </c>
      <c r="E33" s="520" t="s">
        <v>91</v>
      </c>
      <c r="F33" s="516">
        <v>10</v>
      </c>
      <c r="G33" s="440">
        <f t="shared" si="34"/>
        <v>2.4191999999999998E-2</v>
      </c>
      <c r="H33" s="753">
        <f t="shared" si="35"/>
        <v>1.5840000000000001</v>
      </c>
      <c r="I33" s="759">
        <f t="shared" si="3"/>
        <v>610.90909090909088</v>
      </c>
      <c r="J33" s="761">
        <f t="shared" si="26"/>
        <v>967.68</v>
      </c>
      <c r="K33" s="756">
        <f t="shared" si="36"/>
        <v>684.21818181818185</v>
      </c>
      <c r="L33" s="757">
        <f t="shared" si="28"/>
        <v>1083.8016</v>
      </c>
      <c r="M33" s="22">
        <v>88</v>
      </c>
      <c r="N33" s="501">
        <v>44800</v>
      </c>
      <c r="O33" s="501">
        <v>40000</v>
      </c>
      <c r="P33" s="501">
        <v>32000</v>
      </c>
    </row>
    <row r="34" spans="1:16" s="746" customFormat="1" x14ac:dyDescent="0.25">
      <c r="A34" s="519" t="s">
        <v>89</v>
      </c>
      <c r="B34" s="749">
        <v>14</v>
      </c>
      <c r="C34" s="291">
        <v>96</v>
      </c>
      <c r="D34" s="291">
        <v>1900</v>
      </c>
      <c r="E34" s="520" t="s">
        <v>91</v>
      </c>
      <c r="F34" s="516">
        <v>10</v>
      </c>
      <c r="G34" s="440">
        <f t="shared" si="34"/>
        <v>2.5536E-2</v>
      </c>
      <c r="H34" s="753">
        <f t="shared" si="35"/>
        <v>1.6719999999999999</v>
      </c>
      <c r="I34" s="759">
        <f t="shared" si="3"/>
        <v>610.90909090909088</v>
      </c>
      <c r="J34" s="761">
        <f t="shared" si="26"/>
        <v>1021.4399999999999</v>
      </c>
      <c r="K34" s="756">
        <f t="shared" si="36"/>
        <v>684.21818181818185</v>
      </c>
      <c r="L34" s="757">
        <f t="shared" si="28"/>
        <v>1144.0128</v>
      </c>
      <c r="M34" s="22">
        <v>88</v>
      </c>
      <c r="N34" s="501">
        <v>44800</v>
      </c>
      <c r="O34" s="501">
        <v>40000</v>
      </c>
      <c r="P34" s="501">
        <v>32000</v>
      </c>
    </row>
    <row r="35" spans="1:16" x14ac:dyDescent="0.25">
      <c r="A35" s="519" t="s">
        <v>89</v>
      </c>
      <c r="B35" s="749">
        <v>14</v>
      </c>
      <c r="C35" s="291">
        <v>96</v>
      </c>
      <c r="D35" s="291">
        <v>2000</v>
      </c>
      <c r="E35" s="520" t="s">
        <v>91</v>
      </c>
      <c r="F35" s="516">
        <v>10</v>
      </c>
      <c r="G35" s="440">
        <f t="shared" si="0"/>
        <v>2.6879999999999998E-2</v>
      </c>
      <c r="H35" s="753">
        <f>D35*M35/1000000*F35</f>
        <v>1.7599999999999998</v>
      </c>
      <c r="I35" s="759">
        <f t="shared" si="3"/>
        <v>610.90909090909088</v>
      </c>
      <c r="J35" s="761">
        <f t="shared" si="26"/>
        <v>1075.1999999999998</v>
      </c>
      <c r="K35" s="756">
        <f t="shared" si="7"/>
        <v>684.21818181818185</v>
      </c>
      <c r="L35" s="757">
        <f t="shared" si="28"/>
        <v>1204.2239999999999</v>
      </c>
      <c r="M35" s="22">
        <v>88</v>
      </c>
      <c r="N35" s="501">
        <v>44800</v>
      </c>
      <c r="O35" s="501">
        <v>40000</v>
      </c>
      <c r="P35" s="501">
        <v>32000</v>
      </c>
    </row>
    <row r="36" spans="1:16" s="746" customFormat="1" x14ac:dyDescent="0.25">
      <c r="A36" s="519" t="s">
        <v>89</v>
      </c>
      <c r="B36" s="749">
        <v>14</v>
      </c>
      <c r="C36" s="291">
        <v>96</v>
      </c>
      <c r="D36" s="291">
        <v>2100</v>
      </c>
      <c r="E36" s="520" t="s">
        <v>91</v>
      </c>
      <c r="F36" s="516">
        <v>10</v>
      </c>
      <c r="G36" s="440">
        <f t="shared" ref="G36" si="37">B36*C36*D36/1000000000*F36</f>
        <v>2.8223999999999999E-2</v>
      </c>
      <c r="H36" s="753">
        <f>D36*M36/1000000*F36</f>
        <v>1.8479999999999999</v>
      </c>
      <c r="I36" s="759">
        <f t="shared" si="3"/>
        <v>610.90909090909099</v>
      </c>
      <c r="J36" s="761">
        <f t="shared" si="26"/>
        <v>1128.96</v>
      </c>
      <c r="K36" s="756">
        <f t="shared" ref="K36" si="38">L36/H36</f>
        <v>684.21818181818185</v>
      </c>
      <c r="L36" s="757">
        <f t="shared" si="28"/>
        <v>1264.4351999999999</v>
      </c>
      <c r="M36" s="22">
        <v>88</v>
      </c>
      <c r="N36" s="501">
        <v>44800</v>
      </c>
      <c r="O36" s="501">
        <v>40000</v>
      </c>
      <c r="P36" s="501">
        <v>32000</v>
      </c>
    </row>
    <row r="37" spans="1:16" s="746" customFormat="1" x14ac:dyDescent="0.25">
      <c r="A37" s="519" t="s">
        <v>89</v>
      </c>
      <c r="B37" s="749">
        <v>14</v>
      </c>
      <c r="C37" s="291">
        <v>96</v>
      </c>
      <c r="D37" s="291">
        <v>2200</v>
      </c>
      <c r="E37" s="520" t="s">
        <v>91</v>
      </c>
      <c r="F37" s="516">
        <v>10</v>
      </c>
      <c r="G37" s="440">
        <f t="shared" ref="G37:G38" si="39">B37*C37*D37/1000000000*F37</f>
        <v>2.9567999999999997E-2</v>
      </c>
      <c r="H37" s="753">
        <f t="shared" ref="H37:H38" si="40">D37*M37/1000000*F37</f>
        <v>1.9359999999999999</v>
      </c>
      <c r="I37" s="759">
        <f t="shared" si="3"/>
        <v>610.90909090909088</v>
      </c>
      <c r="J37" s="761">
        <f t="shared" si="26"/>
        <v>1182.7199999999998</v>
      </c>
      <c r="K37" s="756">
        <f t="shared" ref="K37:K38" si="41">L37/H37</f>
        <v>684.21818181818173</v>
      </c>
      <c r="L37" s="757">
        <f t="shared" si="28"/>
        <v>1324.6463999999999</v>
      </c>
      <c r="M37" s="22">
        <v>88</v>
      </c>
      <c r="N37" s="501">
        <v>44800</v>
      </c>
      <c r="O37" s="501">
        <v>40000</v>
      </c>
      <c r="P37" s="501">
        <v>32000</v>
      </c>
    </row>
    <row r="38" spans="1:16" s="746" customFormat="1" x14ac:dyDescent="0.25">
      <c r="A38" s="519" t="s">
        <v>89</v>
      </c>
      <c r="B38" s="749">
        <v>14</v>
      </c>
      <c r="C38" s="291">
        <v>96</v>
      </c>
      <c r="D38" s="291">
        <v>2300</v>
      </c>
      <c r="E38" s="520" t="s">
        <v>91</v>
      </c>
      <c r="F38" s="516">
        <v>10</v>
      </c>
      <c r="G38" s="440">
        <f t="shared" si="39"/>
        <v>3.0912000000000002E-2</v>
      </c>
      <c r="H38" s="753">
        <f t="shared" si="40"/>
        <v>2.024</v>
      </c>
      <c r="I38" s="759">
        <f t="shared" si="3"/>
        <v>610.90909090909088</v>
      </c>
      <c r="J38" s="761">
        <f t="shared" si="26"/>
        <v>1236.48</v>
      </c>
      <c r="K38" s="756">
        <f t="shared" si="41"/>
        <v>684.21818181818185</v>
      </c>
      <c r="L38" s="757">
        <f t="shared" si="28"/>
        <v>1384.8576</v>
      </c>
      <c r="M38" s="22">
        <v>88</v>
      </c>
      <c r="N38" s="501">
        <v>44800</v>
      </c>
      <c r="O38" s="501">
        <v>40000</v>
      </c>
      <c r="P38" s="501">
        <v>32000</v>
      </c>
    </row>
    <row r="39" spans="1:16" x14ac:dyDescent="0.25">
      <c r="A39" s="519" t="s">
        <v>89</v>
      </c>
      <c r="B39" s="749">
        <v>14</v>
      </c>
      <c r="C39" s="291">
        <v>96</v>
      </c>
      <c r="D39" s="291">
        <v>2400</v>
      </c>
      <c r="E39" s="520" t="s">
        <v>91</v>
      </c>
      <c r="F39" s="516">
        <v>10</v>
      </c>
      <c r="G39" s="440">
        <f t="shared" si="0"/>
        <v>3.2256E-2</v>
      </c>
      <c r="H39" s="753">
        <f>D39*M39/1000000*F39</f>
        <v>2.1120000000000001</v>
      </c>
      <c r="I39" s="759">
        <f t="shared" si="3"/>
        <v>610.90909090909088</v>
      </c>
      <c r="J39" s="761">
        <f t="shared" si="26"/>
        <v>1290.24</v>
      </c>
      <c r="K39" s="756">
        <f t="shared" si="7"/>
        <v>684.21818181818185</v>
      </c>
      <c r="L39" s="757">
        <f t="shared" si="28"/>
        <v>1445.0688</v>
      </c>
      <c r="M39" s="22">
        <v>88</v>
      </c>
      <c r="N39" s="501">
        <v>44800</v>
      </c>
      <c r="O39" s="501">
        <v>40000</v>
      </c>
      <c r="P39" s="501">
        <v>32000</v>
      </c>
    </row>
    <row r="40" spans="1:16" x14ac:dyDescent="0.25">
      <c r="A40" s="519" t="s">
        <v>89</v>
      </c>
      <c r="B40" s="749">
        <v>14</v>
      </c>
      <c r="C40" s="291">
        <v>96</v>
      </c>
      <c r="D40" s="291">
        <v>2500</v>
      </c>
      <c r="E40" s="520" t="s">
        <v>91</v>
      </c>
      <c r="F40" s="516">
        <v>10</v>
      </c>
      <c r="G40" s="440">
        <f t="shared" si="0"/>
        <v>3.3600000000000005E-2</v>
      </c>
      <c r="H40" s="753">
        <f>D40*M40/1000000*F40</f>
        <v>2.2000000000000002</v>
      </c>
      <c r="I40" s="759">
        <f t="shared" si="3"/>
        <v>610.90909090909099</v>
      </c>
      <c r="J40" s="761">
        <f t="shared" si="26"/>
        <v>1344.0000000000002</v>
      </c>
      <c r="K40" s="756">
        <f t="shared" si="7"/>
        <v>684.21818181818185</v>
      </c>
      <c r="L40" s="757">
        <f t="shared" si="28"/>
        <v>1505.2800000000002</v>
      </c>
      <c r="M40" s="22">
        <v>88</v>
      </c>
      <c r="N40" s="501">
        <v>44800</v>
      </c>
      <c r="O40" s="501">
        <v>40000</v>
      </c>
      <c r="P40" s="501">
        <v>32000</v>
      </c>
    </row>
    <row r="41" spans="1:16" s="746" customFormat="1" x14ac:dyDescent="0.25">
      <c r="A41" s="519" t="s">
        <v>89</v>
      </c>
      <c r="B41" s="749">
        <v>14</v>
      </c>
      <c r="C41" s="291">
        <v>96</v>
      </c>
      <c r="D41" s="291">
        <v>2600</v>
      </c>
      <c r="E41" s="520" t="s">
        <v>91</v>
      </c>
      <c r="F41" s="516">
        <v>10</v>
      </c>
      <c r="G41" s="440">
        <f t="shared" ref="G41" si="42">B41*C41*D41/1000000000*F41</f>
        <v>3.4944000000000003E-2</v>
      </c>
      <c r="H41" s="753">
        <f>D41*M41/1000000*F41</f>
        <v>2.2880000000000003</v>
      </c>
      <c r="I41" s="759">
        <f t="shared" si="3"/>
        <v>610.90909090909099</v>
      </c>
      <c r="J41" s="761">
        <f t="shared" si="26"/>
        <v>1397.7600000000002</v>
      </c>
      <c r="K41" s="756">
        <f t="shared" ref="K41" si="43">L41/H41</f>
        <v>684.21818181818185</v>
      </c>
      <c r="L41" s="757">
        <f t="shared" si="28"/>
        <v>1565.4912000000002</v>
      </c>
      <c r="M41" s="22">
        <v>88</v>
      </c>
      <c r="N41" s="501">
        <v>44800</v>
      </c>
      <c r="O41" s="501">
        <v>40000</v>
      </c>
      <c r="P41" s="501">
        <v>32000</v>
      </c>
    </row>
    <row r="42" spans="1:16" x14ac:dyDescent="0.25">
      <c r="A42" s="519" t="s">
        <v>89</v>
      </c>
      <c r="B42" s="749">
        <v>14</v>
      </c>
      <c r="C42" s="291">
        <v>96</v>
      </c>
      <c r="D42" s="291">
        <v>2700</v>
      </c>
      <c r="E42" s="520" t="s">
        <v>91</v>
      </c>
      <c r="F42" s="516">
        <v>10</v>
      </c>
      <c r="G42" s="440">
        <f t="shared" si="0"/>
        <v>3.6288000000000001E-2</v>
      </c>
      <c r="H42" s="753">
        <f>D42*M42/1000000*F42</f>
        <v>2.3759999999999999</v>
      </c>
      <c r="I42" s="759">
        <f t="shared" si="3"/>
        <v>610.90909090909088</v>
      </c>
      <c r="J42" s="761">
        <f t="shared" si="26"/>
        <v>1451.52</v>
      </c>
      <c r="K42" s="756">
        <f t="shared" si="7"/>
        <v>684.21818181818185</v>
      </c>
      <c r="L42" s="757">
        <f t="shared" si="28"/>
        <v>1625.7024000000001</v>
      </c>
      <c r="M42" s="22">
        <v>88</v>
      </c>
      <c r="N42" s="501">
        <v>44800</v>
      </c>
      <c r="O42" s="501">
        <v>40000</v>
      </c>
      <c r="P42" s="501">
        <v>32000</v>
      </c>
    </row>
    <row r="43" spans="1:16" s="746" customFormat="1" x14ac:dyDescent="0.25">
      <c r="A43" s="519" t="s">
        <v>89</v>
      </c>
      <c r="B43" s="749">
        <v>14</v>
      </c>
      <c r="C43" s="291">
        <v>96</v>
      </c>
      <c r="D43" s="291">
        <v>2800</v>
      </c>
      <c r="E43" s="520" t="s">
        <v>91</v>
      </c>
      <c r="F43" s="516">
        <v>10</v>
      </c>
      <c r="G43" s="440">
        <f t="shared" ref="G43:G44" si="44">B43*C43*D43/1000000000*F43</f>
        <v>3.7631999999999999E-2</v>
      </c>
      <c r="H43" s="753">
        <f t="shared" ref="H43:H44" si="45">D43*M43/1000000*F43</f>
        <v>2.464</v>
      </c>
      <c r="I43" s="759">
        <f t="shared" si="3"/>
        <v>610.90909090909088</v>
      </c>
      <c r="J43" s="761">
        <f t="shared" si="26"/>
        <v>1505.28</v>
      </c>
      <c r="K43" s="756">
        <f t="shared" ref="K43:K44" si="46">L43/H43</f>
        <v>684.21818181818173</v>
      </c>
      <c r="L43" s="757">
        <f t="shared" si="28"/>
        <v>1685.9135999999999</v>
      </c>
      <c r="M43" s="22">
        <v>88</v>
      </c>
      <c r="N43" s="501">
        <v>44800</v>
      </c>
      <c r="O43" s="501">
        <v>40000</v>
      </c>
      <c r="P43" s="501">
        <v>32000</v>
      </c>
    </row>
    <row r="44" spans="1:16" s="746" customFormat="1" x14ac:dyDescent="0.25">
      <c r="A44" s="519" t="s">
        <v>89</v>
      </c>
      <c r="B44" s="749">
        <v>14</v>
      </c>
      <c r="C44" s="291">
        <v>96</v>
      </c>
      <c r="D44" s="291">
        <v>2900</v>
      </c>
      <c r="E44" s="520" t="s">
        <v>91</v>
      </c>
      <c r="F44" s="516">
        <v>10</v>
      </c>
      <c r="G44" s="440">
        <f t="shared" si="44"/>
        <v>3.8976000000000004E-2</v>
      </c>
      <c r="H44" s="753">
        <f t="shared" si="45"/>
        <v>2.5519999999999996</v>
      </c>
      <c r="I44" s="759">
        <f>J44/H44</f>
        <v>610.90909090909111</v>
      </c>
      <c r="J44" s="761">
        <f t="shared" si="26"/>
        <v>1559.0400000000002</v>
      </c>
      <c r="K44" s="756">
        <f t="shared" si="46"/>
        <v>684.21818181818207</v>
      </c>
      <c r="L44" s="757">
        <f t="shared" si="28"/>
        <v>1746.1248000000003</v>
      </c>
      <c r="M44" s="22">
        <v>88</v>
      </c>
      <c r="N44" s="501">
        <v>44800</v>
      </c>
      <c r="O44" s="501">
        <v>40000</v>
      </c>
      <c r="P44" s="501">
        <v>32000</v>
      </c>
    </row>
    <row r="45" spans="1:16" ht="15.75" thickBot="1" x14ac:dyDescent="0.3">
      <c r="A45" s="521" t="s">
        <v>89</v>
      </c>
      <c r="B45" s="750">
        <v>14</v>
      </c>
      <c r="C45" s="311">
        <v>96</v>
      </c>
      <c r="D45" s="311">
        <v>3000</v>
      </c>
      <c r="E45" s="522" t="s">
        <v>91</v>
      </c>
      <c r="F45" s="516">
        <v>10</v>
      </c>
      <c r="G45" s="444">
        <f t="shared" si="0"/>
        <v>4.0320000000000002E-2</v>
      </c>
      <c r="H45" s="754">
        <f>D45*M45/1000000*F45</f>
        <v>2.64</v>
      </c>
      <c r="I45" s="760">
        <f t="shared" si="3"/>
        <v>610.90909090909088</v>
      </c>
      <c r="J45" s="760">
        <f t="shared" si="26"/>
        <v>1612.8</v>
      </c>
      <c r="K45" s="758">
        <f t="shared" si="7"/>
        <v>684.21818181818185</v>
      </c>
      <c r="L45" s="758">
        <f t="shared" si="28"/>
        <v>1806.336</v>
      </c>
      <c r="M45" s="22">
        <v>88</v>
      </c>
      <c r="N45" s="501">
        <v>44800</v>
      </c>
      <c r="O45" s="501">
        <v>40000</v>
      </c>
      <c r="P45" s="501">
        <v>32000</v>
      </c>
    </row>
    <row r="46" spans="1:16" x14ac:dyDescent="0.25">
      <c r="A46" s="513" t="s">
        <v>89</v>
      </c>
      <c r="B46" s="749">
        <v>16</v>
      </c>
      <c r="C46" s="292">
        <v>96</v>
      </c>
      <c r="D46" s="292">
        <v>1000</v>
      </c>
      <c r="E46" s="515" t="s">
        <v>90</v>
      </c>
      <c r="F46" s="516">
        <v>10</v>
      </c>
      <c r="G46" s="517">
        <f t="shared" ref="G46:G66" si="47">B46*C46*D46/1000000000*F46</f>
        <v>1.536E-2</v>
      </c>
      <c r="H46" s="752">
        <f>D46*M46/1000000*F46</f>
        <v>0.87999999999999989</v>
      </c>
      <c r="I46" s="761"/>
      <c r="J46" s="761">
        <f>N46*1.25</f>
        <v>585.41250000000002</v>
      </c>
      <c r="K46" s="757"/>
      <c r="L46" s="757">
        <f>N46*1.4</f>
        <v>655.66199999999992</v>
      </c>
      <c r="M46" s="22">
        <v>88</v>
      </c>
      <c r="N46" s="501">
        <v>468.33</v>
      </c>
      <c r="O46" s="501"/>
      <c r="P46" s="501"/>
    </row>
    <row r="47" spans="1:16" x14ac:dyDescent="0.25">
      <c r="A47" s="513" t="s">
        <v>89</v>
      </c>
      <c r="B47" s="749">
        <v>16</v>
      </c>
      <c r="C47" s="292">
        <v>96</v>
      </c>
      <c r="D47" s="292">
        <v>1100</v>
      </c>
      <c r="E47" s="515" t="s">
        <v>90</v>
      </c>
      <c r="F47" s="516">
        <v>10</v>
      </c>
      <c r="G47" s="517">
        <f t="shared" si="47"/>
        <v>1.6896000000000001E-2</v>
      </c>
      <c r="H47" s="752">
        <f>D47*M47/1000000*F47</f>
        <v>0.96799999999999997</v>
      </c>
      <c r="I47" s="761"/>
      <c r="J47" s="761">
        <f t="shared" ref="J47:J108" si="48">N47*1.25</f>
        <v>798.75</v>
      </c>
      <c r="K47" s="757"/>
      <c r="L47" s="757">
        <f t="shared" ref="L47:L108" si="49">N47*1.4</f>
        <v>894.59999999999991</v>
      </c>
      <c r="M47" s="22">
        <v>88</v>
      </c>
      <c r="N47" s="501">
        <v>639</v>
      </c>
      <c r="O47" s="501"/>
      <c r="P47" s="501"/>
    </row>
    <row r="48" spans="1:16" x14ac:dyDescent="0.25">
      <c r="A48" s="519" t="s">
        <v>89</v>
      </c>
      <c r="B48" s="749">
        <v>16</v>
      </c>
      <c r="C48" s="291">
        <v>96</v>
      </c>
      <c r="D48" s="291">
        <v>1200</v>
      </c>
      <c r="E48" s="515" t="s">
        <v>90</v>
      </c>
      <c r="F48" s="516">
        <v>10</v>
      </c>
      <c r="G48" s="440">
        <f t="shared" si="47"/>
        <v>1.8432E-2</v>
      </c>
      <c r="H48" s="753">
        <f>D48*M48/1000000*F48</f>
        <v>1.056</v>
      </c>
      <c r="I48" s="761"/>
      <c r="J48" s="761">
        <f t="shared" si="48"/>
        <v>1013.1875</v>
      </c>
      <c r="K48" s="757"/>
      <c r="L48" s="757">
        <f t="shared" si="49"/>
        <v>1134.7699999999998</v>
      </c>
      <c r="M48" s="22">
        <v>88</v>
      </c>
      <c r="N48" s="501">
        <v>810.55</v>
      </c>
      <c r="O48" s="501"/>
      <c r="P48" s="501"/>
    </row>
    <row r="49" spans="1:16" x14ac:dyDescent="0.25">
      <c r="A49" s="519" t="s">
        <v>89</v>
      </c>
      <c r="B49" s="749">
        <v>16</v>
      </c>
      <c r="C49" s="291">
        <v>96</v>
      </c>
      <c r="D49" s="291">
        <v>1300</v>
      </c>
      <c r="E49" s="515" t="s">
        <v>90</v>
      </c>
      <c r="F49" s="516">
        <v>10</v>
      </c>
      <c r="G49" s="440">
        <f t="shared" si="47"/>
        <v>1.9968E-2</v>
      </c>
      <c r="H49" s="753">
        <f t="shared" ref="H49:H50" si="50">D49*M49/1000000*F49</f>
        <v>1.1440000000000001</v>
      </c>
      <c r="I49" s="761"/>
      <c r="J49" s="761">
        <f t="shared" si="48"/>
        <v>1075</v>
      </c>
      <c r="K49" s="757"/>
      <c r="L49" s="757">
        <f t="shared" si="49"/>
        <v>1204</v>
      </c>
      <c r="M49" s="22">
        <v>88</v>
      </c>
      <c r="N49" s="501">
        <v>860</v>
      </c>
      <c r="O49" s="501"/>
      <c r="P49" s="501"/>
    </row>
    <row r="50" spans="1:16" x14ac:dyDescent="0.25">
      <c r="A50" s="519" t="s">
        <v>89</v>
      </c>
      <c r="B50" s="749">
        <v>16</v>
      </c>
      <c r="C50" s="291">
        <v>96</v>
      </c>
      <c r="D50" s="291">
        <v>1400</v>
      </c>
      <c r="E50" s="515" t="s">
        <v>90</v>
      </c>
      <c r="F50" s="516">
        <v>10</v>
      </c>
      <c r="G50" s="440">
        <f t="shared" si="47"/>
        <v>2.1503999999999999E-2</v>
      </c>
      <c r="H50" s="753">
        <f t="shared" si="50"/>
        <v>1.232</v>
      </c>
      <c r="I50" s="761"/>
      <c r="J50" s="761">
        <f t="shared" si="48"/>
        <v>1202.5</v>
      </c>
      <c r="K50" s="757"/>
      <c r="L50" s="757">
        <f t="shared" si="49"/>
        <v>1346.8</v>
      </c>
      <c r="M50" s="22">
        <v>88</v>
      </c>
      <c r="N50" s="501">
        <v>962</v>
      </c>
      <c r="O50" s="501"/>
      <c r="P50" s="501"/>
    </row>
    <row r="51" spans="1:16" x14ac:dyDescent="0.25">
      <c r="A51" s="519" t="s">
        <v>89</v>
      </c>
      <c r="B51" s="749">
        <v>16</v>
      </c>
      <c r="C51" s="291">
        <v>96</v>
      </c>
      <c r="D51" s="291">
        <v>1500</v>
      </c>
      <c r="E51" s="515" t="s">
        <v>90</v>
      </c>
      <c r="F51" s="516">
        <v>10</v>
      </c>
      <c r="G51" s="440">
        <f t="shared" si="47"/>
        <v>2.3040000000000001E-2</v>
      </c>
      <c r="H51" s="753">
        <f>D51*M51/1000000*F51</f>
        <v>1.32</v>
      </c>
      <c r="I51" s="761"/>
      <c r="J51" s="761">
        <f t="shared" si="48"/>
        <v>1266.4749999999999</v>
      </c>
      <c r="K51" s="757"/>
      <c r="L51" s="757">
        <f t="shared" si="49"/>
        <v>1418.4519999999998</v>
      </c>
      <c r="M51" s="22">
        <v>88</v>
      </c>
      <c r="N51" s="501">
        <v>1013.18</v>
      </c>
      <c r="O51" s="501"/>
      <c r="P51" s="501"/>
    </row>
    <row r="52" spans="1:16" x14ac:dyDescent="0.25">
      <c r="A52" s="519" t="s">
        <v>89</v>
      </c>
      <c r="B52" s="749">
        <v>16</v>
      </c>
      <c r="C52" s="291">
        <v>96</v>
      </c>
      <c r="D52" s="291">
        <v>1600</v>
      </c>
      <c r="E52" s="515" t="s">
        <v>90</v>
      </c>
      <c r="F52" s="516">
        <v>10</v>
      </c>
      <c r="G52" s="440">
        <f t="shared" si="47"/>
        <v>2.4576000000000001E-2</v>
      </c>
      <c r="H52" s="753">
        <f>D52*M52/1000000*F52</f>
        <v>1.4080000000000001</v>
      </c>
      <c r="I52" s="761"/>
      <c r="J52" s="761">
        <f t="shared" si="48"/>
        <v>1448.75</v>
      </c>
      <c r="K52" s="757"/>
      <c r="L52" s="757">
        <f t="shared" si="49"/>
        <v>1622.6</v>
      </c>
      <c r="M52" s="22">
        <v>88</v>
      </c>
      <c r="N52" s="501">
        <v>1159</v>
      </c>
      <c r="O52" s="501"/>
      <c r="P52" s="501"/>
    </row>
    <row r="53" spans="1:16" x14ac:dyDescent="0.25">
      <c r="A53" s="519" t="s">
        <v>89</v>
      </c>
      <c r="B53" s="749">
        <v>16</v>
      </c>
      <c r="C53" s="291">
        <v>96</v>
      </c>
      <c r="D53" s="291">
        <v>1700</v>
      </c>
      <c r="E53" s="515" t="s">
        <v>90</v>
      </c>
      <c r="F53" s="516">
        <v>10</v>
      </c>
      <c r="G53" s="440">
        <f t="shared" si="47"/>
        <v>2.6112000000000003E-2</v>
      </c>
      <c r="H53" s="753">
        <f t="shared" ref="H53:H55" si="51">D53*M53/1000000*F53</f>
        <v>1.496</v>
      </c>
      <c r="I53" s="761"/>
      <c r="J53" s="761">
        <f t="shared" si="48"/>
        <v>1631.25</v>
      </c>
      <c r="K53" s="757"/>
      <c r="L53" s="757">
        <f t="shared" si="49"/>
        <v>1826.9999999999998</v>
      </c>
      <c r="M53" s="22">
        <v>88</v>
      </c>
      <c r="N53" s="501">
        <v>1305</v>
      </c>
      <c r="O53" s="501"/>
      <c r="P53" s="501"/>
    </row>
    <row r="54" spans="1:16" x14ac:dyDescent="0.25">
      <c r="A54" s="519" t="s">
        <v>89</v>
      </c>
      <c r="B54" s="749">
        <v>16</v>
      </c>
      <c r="C54" s="291">
        <v>96</v>
      </c>
      <c r="D54" s="291">
        <v>1800</v>
      </c>
      <c r="E54" s="515" t="s">
        <v>90</v>
      </c>
      <c r="F54" s="516">
        <v>10</v>
      </c>
      <c r="G54" s="440">
        <f t="shared" si="47"/>
        <v>2.7647999999999999E-2</v>
      </c>
      <c r="H54" s="753">
        <f t="shared" si="51"/>
        <v>1.5840000000000001</v>
      </c>
      <c r="I54" s="761"/>
      <c r="J54" s="761">
        <f t="shared" si="48"/>
        <v>1812.5</v>
      </c>
      <c r="K54" s="757"/>
      <c r="L54" s="757">
        <f t="shared" si="49"/>
        <v>2029.9999999999998</v>
      </c>
      <c r="M54" s="22">
        <v>88</v>
      </c>
      <c r="N54" s="501">
        <v>1450</v>
      </c>
      <c r="O54" s="501"/>
      <c r="P54" s="501"/>
    </row>
    <row r="55" spans="1:16" x14ac:dyDescent="0.25">
      <c r="A55" s="519" t="s">
        <v>89</v>
      </c>
      <c r="B55" s="749">
        <v>16</v>
      </c>
      <c r="C55" s="291">
        <v>96</v>
      </c>
      <c r="D55" s="291">
        <v>1900</v>
      </c>
      <c r="E55" s="515" t="s">
        <v>90</v>
      </c>
      <c r="F55" s="516">
        <v>10</v>
      </c>
      <c r="G55" s="440">
        <f t="shared" si="47"/>
        <v>2.9183999999999998E-2</v>
      </c>
      <c r="H55" s="753">
        <f t="shared" si="51"/>
        <v>1.6719999999999999</v>
      </c>
      <c r="I55" s="761"/>
      <c r="J55" s="761">
        <f t="shared" si="48"/>
        <v>1903.75</v>
      </c>
      <c r="K55" s="757"/>
      <c r="L55" s="757">
        <f t="shared" si="49"/>
        <v>2132.1999999999998</v>
      </c>
      <c r="M55" s="22">
        <v>88</v>
      </c>
      <c r="N55" s="501">
        <v>1523</v>
      </c>
      <c r="O55" s="501"/>
      <c r="P55" s="501"/>
    </row>
    <row r="56" spans="1:16" x14ac:dyDescent="0.25">
      <c r="A56" s="519" t="s">
        <v>89</v>
      </c>
      <c r="B56" s="749">
        <v>16</v>
      </c>
      <c r="C56" s="291">
        <v>96</v>
      </c>
      <c r="D56" s="291">
        <v>2000</v>
      </c>
      <c r="E56" s="515" t="s">
        <v>90</v>
      </c>
      <c r="F56" s="516">
        <v>10</v>
      </c>
      <c r="G56" s="440">
        <f t="shared" si="47"/>
        <v>3.0720000000000001E-2</v>
      </c>
      <c r="H56" s="753">
        <f>D56*M56/1000000*F56</f>
        <v>1.7599999999999998</v>
      </c>
      <c r="I56" s="761"/>
      <c r="J56" s="761">
        <f t="shared" si="48"/>
        <v>1995.7875000000001</v>
      </c>
      <c r="K56" s="757"/>
      <c r="L56" s="757">
        <f t="shared" si="49"/>
        <v>2235.2820000000002</v>
      </c>
      <c r="M56" s="22">
        <v>88</v>
      </c>
      <c r="N56" s="501">
        <v>1596.63</v>
      </c>
      <c r="O56" s="501"/>
      <c r="P56" s="501"/>
    </row>
    <row r="57" spans="1:16" x14ac:dyDescent="0.25">
      <c r="A57" s="519" t="s">
        <v>89</v>
      </c>
      <c r="B57" s="749">
        <v>16</v>
      </c>
      <c r="C57" s="291">
        <v>96</v>
      </c>
      <c r="D57" s="291">
        <v>2100</v>
      </c>
      <c r="E57" s="515" t="s">
        <v>90</v>
      </c>
      <c r="F57" s="516">
        <v>10</v>
      </c>
      <c r="G57" s="440">
        <f t="shared" si="47"/>
        <v>3.2256E-2</v>
      </c>
      <c r="H57" s="753">
        <f>D57*M57/1000000*F57</f>
        <v>1.8479999999999999</v>
      </c>
      <c r="I57" s="761"/>
      <c r="J57" s="761">
        <f t="shared" si="48"/>
        <v>2095.5749999999998</v>
      </c>
      <c r="K57" s="757"/>
      <c r="L57" s="757">
        <f t="shared" si="49"/>
        <v>2347.0439999999999</v>
      </c>
      <c r="M57" s="22">
        <v>88</v>
      </c>
      <c r="N57" s="501">
        <v>1676.46</v>
      </c>
      <c r="O57" s="501"/>
      <c r="P57" s="501"/>
    </row>
    <row r="58" spans="1:16" x14ac:dyDescent="0.25">
      <c r="A58" s="519" t="s">
        <v>89</v>
      </c>
      <c r="B58" s="749">
        <v>16</v>
      </c>
      <c r="C58" s="291">
        <v>96</v>
      </c>
      <c r="D58" s="291">
        <v>2200</v>
      </c>
      <c r="E58" s="515" t="s">
        <v>90</v>
      </c>
      <c r="F58" s="516">
        <v>10</v>
      </c>
      <c r="G58" s="440">
        <f t="shared" si="47"/>
        <v>3.3792000000000003E-2</v>
      </c>
      <c r="H58" s="753">
        <f t="shared" ref="H58:H59" si="52">D58*M58/1000000*F58</f>
        <v>1.9359999999999999</v>
      </c>
      <c r="I58" s="761"/>
      <c r="J58" s="761">
        <f t="shared" si="48"/>
        <v>2195.375</v>
      </c>
      <c r="K58" s="757"/>
      <c r="L58" s="757">
        <f t="shared" si="49"/>
        <v>2458.8199999999997</v>
      </c>
      <c r="M58" s="22">
        <v>88</v>
      </c>
      <c r="N58" s="501">
        <v>1756.3</v>
      </c>
      <c r="O58" s="501"/>
      <c r="P58" s="501"/>
    </row>
    <row r="59" spans="1:16" x14ac:dyDescent="0.25">
      <c r="A59" s="519" t="s">
        <v>89</v>
      </c>
      <c r="B59" s="749">
        <v>16</v>
      </c>
      <c r="C59" s="291">
        <v>96</v>
      </c>
      <c r="D59" s="291">
        <v>2300</v>
      </c>
      <c r="E59" s="515" t="s">
        <v>90</v>
      </c>
      <c r="F59" s="516">
        <v>10</v>
      </c>
      <c r="G59" s="440">
        <f t="shared" si="47"/>
        <v>3.5327999999999998E-2</v>
      </c>
      <c r="H59" s="753">
        <f t="shared" si="52"/>
        <v>2.024</v>
      </c>
      <c r="I59" s="761"/>
      <c r="J59" s="761">
        <f t="shared" si="48"/>
        <v>2530.1625000000004</v>
      </c>
      <c r="K59" s="757"/>
      <c r="L59" s="757">
        <f t="shared" si="49"/>
        <v>2833.7820000000002</v>
      </c>
      <c r="M59" s="22">
        <v>88</v>
      </c>
      <c r="N59" s="501">
        <v>2024.13</v>
      </c>
      <c r="O59" s="501"/>
      <c r="P59" s="501"/>
    </row>
    <row r="60" spans="1:16" x14ac:dyDescent="0.25">
      <c r="A60" s="519" t="s">
        <v>89</v>
      </c>
      <c r="B60" s="749">
        <v>16</v>
      </c>
      <c r="C60" s="291">
        <v>96</v>
      </c>
      <c r="D60" s="291">
        <v>2400</v>
      </c>
      <c r="E60" s="515" t="s">
        <v>90</v>
      </c>
      <c r="F60" s="516">
        <v>10</v>
      </c>
      <c r="G60" s="440">
        <f t="shared" si="47"/>
        <v>3.6864000000000001E-2</v>
      </c>
      <c r="H60" s="753">
        <f>D60*M60/1000000*F60</f>
        <v>2.1120000000000001</v>
      </c>
      <c r="I60" s="761"/>
      <c r="J60" s="761">
        <f t="shared" si="48"/>
        <v>2394.9499999999998</v>
      </c>
      <c r="K60" s="757"/>
      <c r="L60" s="757">
        <f t="shared" si="49"/>
        <v>2682.3440000000001</v>
      </c>
      <c r="M60" s="22">
        <v>88</v>
      </c>
      <c r="N60" s="501">
        <v>1915.96</v>
      </c>
      <c r="O60" s="501"/>
      <c r="P60" s="501"/>
    </row>
    <row r="61" spans="1:16" x14ac:dyDescent="0.25">
      <c r="A61" s="519" t="s">
        <v>89</v>
      </c>
      <c r="B61" s="749">
        <v>16</v>
      </c>
      <c r="C61" s="291">
        <v>96</v>
      </c>
      <c r="D61" s="291">
        <v>2500</v>
      </c>
      <c r="E61" s="515" t="s">
        <v>90</v>
      </c>
      <c r="F61" s="516">
        <v>10</v>
      </c>
      <c r="G61" s="440">
        <f t="shared" si="47"/>
        <v>3.8400000000000004E-2</v>
      </c>
      <c r="H61" s="753">
        <f>D61*M61/1000000*F61</f>
        <v>2.2000000000000002</v>
      </c>
      <c r="I61" s="761"/>
      <c r="J61" s="761">
        <f t="shared" si="48"/>
        <v>2494.7375000000002</v>
      </c>
      <c r="K61" s="757"/>
      <c r="L61" s="757">
        <f t="shared" si="49"/>
        <v>2794.1059999999998</v>
      </c>
      <c r="M61" s="22">
        <v>88</v>
      </c>
      <c r="N61" s="501">
        <v>1995.79</v>
      </c>
      <c r="O61" s="501"/>
      <c r="P61" s="501"/>
    </row>
    <row r="62" spans="1:16" x14ac:dyDescent="0.25">
      <c r="A62" s="519" t="s">
        <v>89</v>
      </c>
      <c r="B62" s="749">
        <v>16</v>
      </c>
      <c r="C62" s="291">
        <v>96</v>
      </c>
      <c r="D62" s="291">
        <v>2600</v>
      </c>
      <c r="E62" s="515" t="s">
        <v>90</v>
      </c>
      <c r="F62" s="516">
        <v>10</v>
      </c>
      <c r="G62" s="440">
        <f t="shared" si="47"/>
        <v>3.9935999999999999E-2</v>
      </c>
      <c r="H62" s="753">
        <f>D62*M62/1000000*F62</f>
        <v>2.2880000000000003</v>
      </c>
      <c r="I62" s="761"/>
      <c r="J62" s="761">
        <f t="shared" si="48"/>
        <v>2595</v>
      </c>
      <c r="K62" s="757"/>
      <c r="L62" s="757">
        <f t="shared" si="49"/>
        <v>2906.3999999999996</v>
      </c>
      <c r="M62" s="22">
        <v>88</v>
      </c>
      <c r="N62" s="501">
        <v>2076</v>
      </c>
      <c r="O62" s="501"/>
      <c r="P62" s="501"/>
    </row>
    <row r="63" spans="1:16" x14ac:dyDescent="0.25">
      <c r="A63" s="519" t="s">
        <v>89</v>
      </c>
      <c r="B63" s="749">
        <v>16</v>
      </c>
      <c r="C63" s="291">
        <v>96</v>
      </c>
      <c r="D63" s="291">
        <v>2700</v>
      </c>
      <c r="E63" s="515" t="s">
        <v>90</v>
      </c>
      <c r="F63" s="516">
        <v>10</v>
      </c>
      <c r="G63" s="440">
        <f t="shared" si="47"/>
        <v>4.1472000000000002E-2</v>
      </c>
      <c r="H63" s="753">
        <f>D63*M63/1000000*F63</f>
        <v>2.3759999999999999</v>
      </c>
      <c r="I63" s="761"/>
      <c r="J63" s="761">
        <f t="shared" si="48"/>
        <v>2694.3249999999998</v>
      </c>
      <c r="K63" s="757"/>
      <c r="L63" s="757">
        <f t="shared" si="49"/>
        <v>3017.6439999999998</v>
      </c>
      <c r="M63" s="22">
        <v>88</v>
      </c>
      <c r="N63" s="501">
        <v>2155.46</v>
      </c>
      <c r="O63" s="501"/>
      <c r="P63" s="501"/>
    </row>
    <row r="64" spans="1:16" x14ac:dyDescent="0.25">
      <c r="A64" s="519" t="s">
        <v>89</v>
      </c>
      <c r="B64" s="749">
        <v>16</v>
      </c>
      <c r="C64" s="291">
        <v>96</v>
      </c>
      <c r="D64" s="291">
        <v>2800</v>
      </c>
      <c r="E64" s="515" t="s">
        <v>90</v>
      </c>
      <c r="F64" s="516">
        <v>10</v>
      </c>
      <c r="G64" s="440">
        <f t="shared" si="47"/>
        <v>4.3007999999999998E-2</v>
      </c>
      <c r="H64" s="753">
        <f t="shared" ref="H64:H65" si="53">D64*M64/1000000*F64</f>
        <v>2.464</v>
      </c>
      <c r="I64" s="761"/>
      <c r="J64" s="761">
        <f t="shared" si="48"/>
        <v>2768.75</v>
      </c>
      <c r="K64" s="757"/>
      <c r="L64" s="757">
        <f t="shared" si="49"/>
        <v>3101</v>
      </c>
      <c r="M64" s="22">
        <v>88</v>
      </c>
      <c r="N64" s="501">
        <v>2215</v>
      </c>
      <c r="O64" s="501"/>
      <c r="P64" s="501"/>
    </row>
    <row r="65" spans="1:16" x14ac:dyDescent="0.25">
      <c r="A65" s="519" t="s">
        <v>89</v>
      </c>
      <c r="B65" s="749">
        <v>16</v>
      </c>
      <c r="C65" s="291">
        <v>96</v>
      </c>
      <c r="D65" s="291">
        <v>2900</v>
      </c>
      <c r="E65" s="515" t="s">
        <v>90</v>
      </c>
      <c r="F65" s="516">
        <v>10</v>
      </c>
      <c r="G65" s="440">
        <f t="shared" si="47"/>
        <v>4.4544E-2</v>
      </c>
      <c r="H65" s="753">
        <f t="shared" si="53"/>
        <v>2.5519999999999996</v>
      </c>
      <c r="I65" s="761"/>
      <c r="J65" s="761">
        <f t="shared" si="48"/>
        <v>2918.75</v>
      </c>
      <c r="K65" s="757"/>
      <c r="L65" s="757">
        <f t="shared" si="49"/>
        <v>3269</v>
      </c>
      <c r="M65" s="22">
        <v>88</v>
      </c>
      <c r="N65" s="501">
        <v>2335</v>
      </c>
      <c r="O65" s="501"/>
      <c r="P65" s="501"/>
    </row>
    <row r="66" spans="1:16" ht="15.75" thickBot="1" x14ac:dyDescent="0.3">
      <c r="A66" s="521" t="s">
        <v>89</v>
      </c>
      <c r="B66" s="750">
        <v>16</v>
      </c>
      <c r="C66" s="311">
        <v>96</v>
      </c>
      <c r="D66" s="311">
        <v>3000</v>
      </c>
      <c r="E66" s="522" t="s">
        <v>90</v>
      </c>
      <c r="F66" s="516">
        <v>10</v>
      </c>
      <c r="G66" s="444">
        <f t="shared" si="47"/>
        <v>4.6080000000000003E-2</v>
      </c>
      <c r="H66" s="754">
        <f>D66*M66/1000000*F66</f>
        <v>2.64</v>
      </c>
      <c r="I66" s="760"/>
      <c r="J66" s="760">
        <f t="shared" si="48"/>
        <v>2993.6875</v>
      </c>
      <c r="K66" s="758"/>
      <c r="L66" s="758">
        <f t="shared" si="49"/>
        <v>3352.9299999999994</v>
      </c>
      <c r="M66" s="22">
        <v>88</v>
      </c>
      <c r="N66" s="501">
        <v>2394.9499999999998</v>
      </c>
      <c r="O66" s="501"/>
      <c r="P66" s="501"/>
    </row>
    <row r="67" spans="1:16" x14ac:dyDescent="0.25">
      <c r="A67" s="513" t="s">
        <v>89</v>
      </c>
      <c r="B67" s="749">
        <v>16</v>
      </c>
      <c r="C67" s="292">
        <v>96</v>
      </c>
      <c r="D67" s="292">
        <v>1000</v>
      </c>
      <c r="E67" s="515" t="s">
        <v>91</v>
      </c>
      <c r="F67" s="516">
        <v>10</v>
      </c>
      <c r="G67" s="517">
        <f t="shared" ref="G67:G87" si="54">B67*C67*D67/1000000000*F67</f>
        <v>1.536E-2</v>
      </c>
      <c r="H67" s="752">
        <f>D67*M67/1000000*F67</f>
        <v>0.87999999999999989</v>
      </c>
      <c r="I67" s="761"/>
      <c r="J67" s="761">
        <f t="shared" si="48"/>
        <v>585.41250000000002</v>
      </c>
      <c r="K67" s="757"/>
      <c r="L67" s="757">
        <f t="shared" si="49"/>
        <v>655.66199999999992</v>
      </c>
      <c r="M67" s="526">
        <v>88</v>
      </c>
      <c r="N67" s="501">
        <v>468.33</v>
      </c>
      <c r="O67" s="501"/>
      <c r="P67" s="501"/>
    </row>
    <row r="68" spans="1:16" x14ac:dyDescent="0.25">
      <c r="A68" s="513" t="s">
        <v>89</v>
      </c>
      <c r="B68" s="749">
        <v>16</v>
      </c>
      <c r="C68" s="292">
        <v>96</v>
      </c>
      <c r="D68" s="292">
        <v>1100</v>
      </c>
      <c r="E68" s="515" t="s">
        <v>91</v>
      </c>
      <c r="F68" s="516">
        <v>10</v>
      </c>
      <c r="G68" s="517">
        <f t="shared" si="54"/>
        <v>1.6896000000000001E-2</v>
      </c>
      <c r="H68" s="752">
        <f>D68*M68/1000000*F68</f>
        <v>0.96799999999999997</v>
      </c>
      <c r="I68" s="759"/>
      <c r="J68" s="759">
        <f t="shared" si="48"/>
        <v>643.75</v>
      </c>
      <c r="K68" s="756"/>
      <c r="L68" s="757">
        <f t="shared" si="49"/>
        <v>721</v>
      </c>
      <c r="M68" s="526">
        <v>88</v>
      </c>
      <c r="N68" s="501">
        <v>515</v>
      </c>
      <c r="O68" s="501"/>
      <c r="P68" s="501"/>
    </row>
    <row r="69" spans="1:16" x14ac:dyDescent="0.25">
      <c r="A69" s="519" t="s">
        <v>89</v>
      </c>
      <c r="B69" s="749">
        <v>16</v>
      </c>
      <c r="C69" s="291">
        <v>96</v>
      </c>
      <c r="D69" s="291">
        <v>1200</v>
      </c>
      <c r="E69" s="520" t="s">
        <v>91</v>
      </c>
      <c r="F69" s="516">
        <v>10</v>
      </c>
      <c r="G69" s="440">
        <f t="shared" si="54"/>
        <v>1.8432E-2</v>
      </c>
      <c r="H69" s="753">
        <f>D69*M69/1000000*F69</f>
        <v>1.056</v>
      </c>
      <c r="I69" s="759"/>
      <c r="J69" s="759">
        <f t="shared" si="48"/>
        <v>702.48749999999995</v>
      </c>
      <c r="K69" s="756"/>
      <c r="L69" s="757">
        <f t="shared" si="49"/>
        <v>786.78599999999994</v>
      </c>
      <c r="M69" s="526">
        <v>88</v>
      </c>
      <c r="N69" s="501">
        <v>561.99</v>
      </c>
      <c r="O69" s="501"/>
      <c r="P69" s="501"/>
    </row>
    <row r="70" spans="1:16" x14ac:dyDescent="0.25">
      <c r="A70" s="519" t="s">
        <v>89</v>
      </c>
      <c r="B70" s="749">
        <v>16</v>
      </c>
      <c r="C70" s="291">
        <v>96</v>
      </c>
      <c r="D70" s="291">
        <v>1300</v>
      </c>
      <c r="E70" s="520" t="s">
        <v>91</v>
      </c>
      <c r="F70" s="516">
        <v>10</v>
      </c>
      <c r="G70" s="440">
        <f t="shared" si="54"/>
        <v>1.9968E-2</v>
      </c>
      <c r="H70" s="753">
        <f t="shared" ref="H70:H71" si="55">D70*M70/1000000*F70</f>
        <v>1.1440000000000001</v>
      </c>
      <c r="I70" s="759"/>
      <c r="J70" s="759">
        <f t="shared" si="48"/>
        <v>745</v>
      </c>
      <c r="K70" s="756"/>
      <c r="L70" s="757">
        <f t="shared" si="49"/>
        <v>834.4</v>
      </c>
      <c r="M70" s="526">
        <v>88</v>
      </c>
      <c r="N70" s="501">
        <v>596</v>
      </c>
      <c r="O70" s="501"/>
      <c r="P70" s="501"/>
    </row>
    <row r="71" spans="1:16" x14ac:dyDescent="0.25">
      <c r="A71" s="519" t="s">
        <v>89</v>
      </c>
      <c r="B71" s="749">
        <v>16</v>
      </c>
      <c r="C71" s="291">
        <v>96</v>
      </c>
      <c r="D71" s="291">
        <v>1400</v>
      </c>
      <c r="E71" s="520" t="s">
        <v>91</v>
      </c>
      <c r="F71" s="516">
        <v>10</v>
      </c>
      <c r="G71" s="440">
        <f t="shared" si="54"/>
        <v>2.1503999999999999E-2</v>
      </c>
      <c r="H71" s="753">
        <f t="shared" si="55"/>
        <v>1.232</v>
      </c>
      <c r="I71" s="759"/>
      <c r="J71" s="759">
        <f t="shared" si="48"/>
        <v>833.75</v>
      </c>
      <c r="K71" s="756"/>
      <c r="L71" s="757">
        <f t="shared" si="49"/>
        <v>933.8</v>
      </c>
      <c r="M71" s="526">
        <v>88</v>
      </c>
      <c r="N71" s="501">
        <v>667</v>
      </c>
      <c r="O71" s="501"/>
      <c r="P71" s="501"/>
    </row>
    <row r="72" spans="1:16" x14ac:dyDescent="0.25">
      <c r="A72" s="519" t="s">
        <v>89</v>
      </c>
      <c r="B72" s="749">
        <v>16</v>
      </c>
      <c r="C72" s="291">
        <v>96</v>
      </c>
      <c r="D72" s="291">
        <v>1500</v>
      </c>
      <c r="E72" s="520" t="s">
        <v>91</v>
      </c>
      <c r="F72" s="516">
        <v>10</v>
      </c>
      <c r="G72" s="440">
        <f t="shared" si="54"/>
        <v>2.3040000000000001E-2</v>
      </c>
      <c r="H72" s="753">
        <f>D72*M72/1000000*F72</f>
        <v>1.32</v>
      </c>
      <c r="I72" s="759"/>
      <c r="J72" s="759">
        <f t="shared" si="48"/>
        <v>878.11249999999995</v>
      </c>
      <c r="K72" s="756"/>
      <c r="L72" s="757">
        <f t="shared" si="49"/>
        <v>983.48599999999999</v>
      </c>
      <c r="M72" s="526">
        <v>88</v>
      </c>
      <c r="N72" s="501">
        <v>702.49</v>
      </c>
      <c r="O72" s="501"/>
      <c r="P72" s="501"/>
    </row>
    <row r="73" spans="1:16" x14ac:dyDescent="0.25">
      <c r="A73" s="519" t="s">
        <v>89</v>
      </c>
      <c r="B73" s="749">
        <v>16</v>
      </c>
      <c r="C73" s="291">
        <v>96</v>
      </c>
      <c r="D73" s="291">
        <v>1600</v>
      </c>
      <c r="E73" s="520" t="s">
        <v>91</v>
      </c>
      <c r="F73" s="516">
        <v>10</v>
      </c>
      <c r="G73" s="440">
        <f t="shared" si="54"/>
        <v>2.4576000000000001E-2</v>
      </c>
      <c r="H73" s="753">
        <f>D73*M73/1000000*F73</f>
        <v>1.4080000000000001</v>
      </c>
      <c r="I73" s="759"/>
      <c r="J73" s="759">
        <f t="shared" si="48"/>
        <v>941.25</v>
      </c>
      <c r="K73" s="756"/>
      <c r="L73" s="757">
        <f t="shared" si="49"/>
        <v>1054.2</v>
      </c>
      <c r="M73" s="526">
        <v>88</v>
      </c>
      <c r="N73" s="501">
        <v>753</v>
      </c>
      <c r="O73" s="501"/>
      <c r="P73" s="501"/>
    </row>
    <row r="74" spans="1:16" ht="15.75" thickBot="1" x14ac:dyDescent="0.3">
      <c r="A74" s="519" t="s">
        <v>89</v>
      </c>
      <c r="B74" s="749">
        <v>16</v>
      </c>
      <c r="C74" s="291">
        <v>96</v>
      </c>
      <c r="D74" s="291">
        <v>1700</v>
      </c>
      <c r="E74" s="520" t="s">
        <v>91</v>
      </c>
      <c r="F74" s="516">
        <v>10</v>
      </c>
      <c r="G74" s="440">
        <f t="shared" si="54"/>
        <v>2.6112000000000003E-2</v>
      </c>
      <c r="H74" s="753">
        <f t="shared" ref="H74:H76" si="56">D74*M74/1000000*F74</f>
        <v>1.496</v>
      </c>
      <c r="I74" s="760"/>
      <c r="J74" s="759">
        <f t="shared" si="48"/>
        <v>973.75</v>
      </c>
      <c r="K74" s="758"/>
      <c r="L74" s="757">
        <f t="shared" si="49"/>
        <v>1090.5999999999999</v>
      </c>
      <c r="M74" s="526">
        <v>88</v>
      </c>
      <c r="N74" s="501">
        <v>779</v>
      </c>
      <c r="O74" s="501"/>
      <c r="P74" s="501"/>
    </row>
    <row r="75" spans="1:16" x14ac:dyDescent="0.25">
      <c r="A75" s="519" t="s">
        <v>89</v>
      </c>
      <c r="B75" s="749">
        <v>16</v>
      </c>
      <c r="C75" s="291">
        <v>96</v>
      </c>
      <c r="D75" s="291">
        <v>1800</v>
      </c>
      <c r="E75" s="520" t="s">
        <v>91</v>
      </c>
      <c r="F75" s="516">
        <v>10</v>
      </c>
      <c r="G75" s="440">
        <f t="shared" si="54"/>
        <v>2.7647999999999999E-2</v>
      </c>
      <c r="H75" s="753">
        <f t="shared" si="56"/>
        <v>1.5840000000000001</v>
      </c>
      <c r="I75" s="761"/>
      <c r="J75" s="759">
        <f t="shared" si="48"/>
        <v>1037.5</v>
      </c>
      <c r="K75" s="757"/>
      <c r="L75" s="757">
        <f t="shared" si="49"/>
        <v>1162</v>
      </c>
      <c r="M75" s="526">
        <v>88</v>
      </c>
      <c r="N75" s="501">
        <v>830</v>
      </c>
      <c r="O75" s="501"/>
      <c r="P75" s="501"/>
    </row>
    <row r="76" spans="1:16" x14ac:dyDescent="0.25">
      <c r="A76" s="519" t="s">
        <v>89</v>
      </c>
      <c r="B76" s="749">
        <v>16</v>
      </c>
      <c r="C76" s="291">
        <v>96</v>
      </c>
      <c r="D76" s="291">
        <v>1900</v>
      </c>
      <c r="E76" s="520" t="s">
        <v>91</v>
      </c>
      <c r="F76" s="516">
        <v>10</v>
      </c>
      <c r="G76" s="440">
        <f t="shared" si="54"/>
        <v>2.9183999999999998E-2</v>
      </c>
      <c r="H76" s="753">
        <f t="shared" si="56"/>
        <v>1.6719999999999999</v>
      </c>
      <c r="I76" s="759"/>
      <c r="J76" s="759">
        <f t="shared" si="48"/>
        <v>1102.5</v>
      </c>
      <c r="K76" s="756"/>
      <c r="L76" s="757">
        <f t="shared" si="49"/>
        <v>1234.8</v>
      </c>
      <c r="M76" s="526">
        <v>88</v>
      </c>
      <c r="N76" s="501">
        <v>882</v>
      </c>
      <c r="O76" s="501"/>
      <c r="P76" s="501"/>
    </row>
    <row r="77" spans="1:16" x14ac:dyDescent="0.25">
      <c r="A77" s="519" t="s">
        <v>89</v>
      </c>
      <c r="B77" s="749">
        <v>16</v>
      </c>
      <c r="C77" s="291">
        <v>96</v>
      </c>
      <c r="D77" s="291">
        <v>2000</v>
      </c>
      <c r="E77" s="520" t="s">
        <v>91</v>
      </c>
      <c r="F77" s="516">
        <v>10</v>
      </c>
      <c r="G77" s="440">
        <f t="shared" si="54"/>
        <v>3.0720000000000001E-2</v>
      </c>
      <c r="H77" s="753">
        <f>D77*M77/1000000*F77</f>
        <v>1.7599999999999998</v>
      </c>
      <c r="I77" s="759"/>
      <c r="J77" s="759">
        <f t="shared" si="48"/>
        <v>1135.7874999999999</v>
      </c>
      <c r="K77" s="756"/>
      <c r="L77" s="757">
        <f t="shared" si="49"/>
        <v>1272.0819999999999</v>
      </c>
      <c r="M77" s="526">
        <v>88</v>
      </c>
      <c r="N77" s="501">
        <v>908.63</v>
      </c>
      <c r="O77" s="501"/>
      <c r="P77" s="501"/>
    </row>
    <row r="78" spans="1:16" x14ac:dyDescent="0.25">
      <c r="A78" s="519" t="s">
        <v>89</v>
      </c>
      <c r="B78" s="749">
        <v>16</v>
      </c>
      <c r="C78" s="291">
        <v>96</v>
      </c>
      <c r="D78" s="291">
        <v>2100</v>
      </c>
      <c r="E78" s="520" t="s">
        <v>91</v>
      </c>
      <c r="F78" s="516">
        <v>10</v>
      </c>
      <c r="G78" s="440">
        <f t="shared" si="54"/>
        <v>3.2256E-2</v>
      </c>
      <c r="H78" s="753">
        <f>D78*M78/1000000*F78</f>
        <v>1.8479999999999999</v>
      </c>
      <c r="I78" s="759"/>
      <c r="J78" s="759">
        <f t="shared" si="48"/>
        <v>1192.5749999999998</v>
      </c>
      <c r="K78" s="756"/>
      <c r="L78" s="757">
        <f t="shared" si="49"/>
        <v>1335.6839999999997</v>
      </c>
      <c r="M78" s="526">
        <v>88</v>
      </c>
      <c r="N78" s="501">
        <v>954.06</v>
      </c>
      <c r="O78" s="501"/>
      <c r="P78" s="501"/>
    </row>
    <row r="79" spans="1:16" x14ac:dyDescent="0.25">
      <c r="A79" s="519" t="s">
        <v>89</v>
      </c>
      <c r="B79" s="749">
        <v>16</v>
      </c>
      <c r="C79" s="291">
        <v>96</v>
      </c>
      <c r="D79" s="291">
        <v>2200</v>
      </c>
      <c r="E79" s="520" t="s">
        <v>91</v>
      </c>
      <c r="F79" s="516">
        <v>10</v>
      </c>
      <c r="G79" s="440">
        <f t="shared" si="54"/>
        <v>3.3792000000000003E-2</v>
      </c>
      <c r="H79" s="753">
        <f t="shared" ref="H79:H80" si="57">D79*M79/1000000*F79</f>
        <v>1.9359999999999999</v>
      </c>
      <c r="I79" s="759"/>
      <c r="J79" s="759">
        <f t="shared" si="48"/>
        <v>1249.375</v>
      </c>
      <c r="K79" s="756"/>
      <c r="L79" s="757">
        <f t="shared" si="49"/>
        <v>1399.3</v>
      </c>
      <c r="M79" s="526">
        <v>88</v>
      </c>
      <c r="N79" s="501">
        <v>999.5</v>
      </c>
      <c r="O79" s="501"/>
      <c r="P79" s="501"/>
    </row>
    <row r="80" spans="1:16" x14ac:dyDescent="0.25">
      <c r="A80" s="519" t="s">
        <v>89</v>
      </c>
      <c r="B80" s="749">
        <v>16</v>
      </c>
      <c r="C80" s="291">
        <v>96</v>
      </c>
      <c r="D80" s="291">
        <v>2300</v>
      </c>
      <c r="E80" s="520" t="s">
        <v>91</v>
      </c>
      <c r="F80" s="516">
        <v>10</v>
      </c>
      <c r="G80" s="440">
        <f t="shared" si="54"/>
        <v>3.5327999999999998E-2</v>
      </c>
      <c r="H80" s="753">
        <f t="shared" si="57"/>
        <v>2.024</v>
      </c>
      <c r="I80" s="759"/>
      <c r="J80" s="759">
        <f t="shared" si="48"/>
        <v>1255.6624999999999</v>
      </c>
      <c r="K80" s="756"/>
      <c r="L80" s="757">
        <f t="shared" si="49"/>
        <v>1406.3419999999999</v>
      </c>
      <c r="M80" s="526">
        <v>88</v>
      </c>
      <c r="N80" s="501">
        <v>1004.53</v>
      </c>
      <c r="O80" s="501"/>
      <c r="P80" s="501"/>
    </row>
    <row r="81" spans="1:16" x14ac:dyDescent="0.25">
      <c r="A81" s="519" t="s">
        <v>89</v>
      </c>
      <c r="B81" s="749">
        <v>16</v>
      </c>
      <c r="C81" s="291">
        <v>96</v>
      </c>
      <c r="D81" s="291">
        <v>2400</v>
      </c>
      <c r="E81" s="520" t="s">
        <v>91</v>
      </c>
      <c r="F81" s="516">
        <v>10</v>
      </c>
      <c r="G81" s="440">
        <f t="shared" si="54"/>
        <v>3.6864000000000001E-2</v>
      </c>
      <c r="H81" s="753">
        <f>D81*M81/1000000*F81</f>
        <v>2.1120000000000001</v>
      </c>
      <c r="I81" s="759"/>
      <c r="J81" s="759">
        <f t="shared" si="48"/>
        <v>1362.9499999999998</v>
      </c>
      <c r="K81" s="756"/>
      <c r="L81" s="757">
        <f t="shared" si="49"/>
        <v>1526.5039999999997</v>
      </c>
      <c r="M81" s="526">
        <v>88</v>
      </c>
      <c r="N81" s="501">
        <v>1090.3599999999999</v>
      </c>
      <c r="O81" s="501"/>
      <c r="P81" s="501"/>
    </row>
    <row r="82" spans="1:16" x14ac:dyDescent="0.25">
      <c r="A82" s="519" t="s">
        <v>89</v>
      </c>
      <c r="B82" s="749">
        <v>16</v>
      </c>
      <c r="C82" s="291">
        <v>96</v>
      </c>
      <c r="D82" s="291">
        <v>2500</v>
      </c>
      <c r="E82" s="520" t="s">
        <v>91</v>
      </c>
      <c r="F82" s="516">
        <v>10</v>
      </c>
      <c r="G82" s="440">
        <f t="shared" si="54"/>
        <v>3.8400000000000004E-2</v>
      </c>
      <c r="H82" s="753">
        <f>D82*M82/1000000*F82</f>
        <v>2.2000000000000002</v>
      </c>
      <c r="I82" s="759"/>
      <c r="J82" s="759">
        <f t="shared" si="48"/>
        <v>1419.7375</v>
      </c>
      <c r="K82" s="756"/>
      <c r="L82" s="757">
        <f t="shared" si="49"/>
        <v>1590.1059999999998</v>
      </c>
      <c r="M82" s="526">
        <v>88</v>
      </c>
      <c r="N82" s="501">
        <v>1135.79</v>
      </c>
      <c r="O82" s="501"/>
      <c r="P82" s="501"/>
    </row>
    <row r="83" spans="1:16" x14ac:dyDescent="0.25">
      <c r="A83" s="519" t="s">
        <v>89</v>
      </c>
      <c r="B83" s="749">
        <v>16</v>
      </c>
      <c r="C83" s="291">
        <v>96</v>
      </c>
      <c r="D83" s="291">
        <v>2600</v>
      </c>
      <c r="E83" s="520" t="s">
        <v>91</v>
      </c>
      <c r="F83" s="516">
        <v>10</v>
      </c>
      <c r="G83" s="440">
        <f t="shared" si="54"/>
        <v>3.9935999999999999E-2</v>
      </c>
      <c r="H83" s="753">
        <f>D83*M83/1000000*F83</f>
        <v>2.2880000000000003</v>
      </c>
      <c r="I83" s="759"/>
      <c r="J83" s="759">
        <f t="shared" si="48"/>
        <v>1476.25</v>
      </c>
      <c r="K83" s="756"/>
      <c r="L83" s="757">
        <f t="shared" si="49"/>
        <v>1653.3999999999999</v>
      </c>
      <c r="M83" s="526">
        <v>88</v>
      </c>
      <c r="N83" s="501">
        <v>1181</v>
      </c>
      <c r="O83" s="501"/>
      <c r="P83" s="501"/>
    </row>
    <row r="84" spans="1:16" x14ac:dyDescent="0.25">
      <c r="A84" s="519" t="s">
        <v>89</v>
      </c>
      <c r="B84" s="749">
        <v>16</v>
      </c>
      <c r="C84" s="291">
        <v>96</v>
      </c>
      <c r="D84" s="291">
        <v>2700</v>
      </c>
      <c r="E84" s="520" t="s">
        <v>91</v>
      </c>
      <c r="F84" s="516">
        <v>10</v>
      </c>
      <c r="G84" s="440">
        <f t="shared" si="54"/>
        <v>4.1472000000000002E-2</v>
      </c>
      <c r="H84" s="753">
        <f>D84*M84/1000000*F84</f>
        <v>2.3759999999999999</v>
      </c>
      <c r="I84" s="759"/>
      <c r="J84" s="759">
        <f t="shared" si="48"/>
        <v>1533.325</v>
      </c>
      <c r="K84" s="756"/>
      <c r="L84" s="757">
        <f t="shared" si="49"/>
        <v>1717.3240000000001</v>
      </c>
      <c r="M84" s="526">
        <v>88</v>
      </c>
      <c r="N84" s="501">
        <v>1226.6600000000001</v>
      </c>
      <c r="O84" s="501"/>
      <c r="P84" s="501"/>
    </row>
    <row r="85" spans="1:16" x14ac:dyDescent="0.25">
      <c r="A85" s="519" t="s">
        <v>89</v>
      </c>
      <c r="B85" s="749">
        <v>16</v>
      </c>
      <c r="C85" s="291">
        <v>96</v>
      </c>
      <c r="D85" s="291">
        <v>2800</v>
      </c>
      <c r="E85" s="520" t="s">
        <v>91</v>
      </c>
      <c r="F85" s="516">
        <v>10</v>
      </c>
      <c r="G85" s="440">
        <f t="shared" si="54"/>
        <v>4.3007999999999998E-2</v>
      </c>
      <c r="H85" s="753">
        <f t="shared" ref="H85:H86" si="58">D85*M85/1000000*F85</f>
        <v>2.464</v>
      </c>
      <c r="I85" s="759"/>
      <c r="J85" s="759">
        <f t="shared" si="48"/>
        <v>1575</v>
      </c>
      <c r="K85" s="756"/>
      <c r="L85" s="757">
        <f t="shared" si="49"/>
        <v>1764</v>
      </c>
      <c r="M85" s="526">
        <v>88</v>
      </c>
      <c r="N85" s="501">
        <v>1260</v>
      </c>
      <c r="O85" s="501"/>
      <c r="P85" s="501"/>
    </row>
    <row r="86" spans="1:16" x14ac:dyDescent="0.25">
      <c r="A86" s="519" t="s">
        <v>89</v>
      </c>
      <c r="B86" s="749">
        <v>16</v>
      </c>
      <c r="C86" s="291">
        <v>96</v>
      </c>
      <c r="D86" s="291">
        <v>2900</v>
      </c>
      <c r="E86" s="520" t="s">
        <v>91</v>
      </c>
      <c r="F86" s="516">
        <v>10</v>
      </c>
      <c r="G86" s="440">
        <f t="shared" si="54"/>
        <v>4.4544E-2</v>
      </c>
      <c r="H86" s="753">
        <f t="shared" si="58"/>
        <v>2.5519999999999996</v>
      </c>
      <c r="I86" s="759"/>
      <c r="J86" s="759">
        <f t="shared" si="48"/>
        <v>1661.25</v>
      </c>
      <c r="K86" s="756"/>
      <c r="L86" s="757">
        <f t="shared" si="49"/>
        <v>1860.6</v>
      </c>
      <c r="M86" s="526">
        <v>88</v>
      </c>
      <c r="N86" s="501">
        <v>1329</v>
      </c>
      <c r="O86" s="501"/>
      <c r="P86" s="501"/>
    </row>
    <row r="87" spans="1:16" ht="15.75" thickBot="1" x14ac:dyDescent="0.3">
      <c r="A87" s="521" t="s">
        <v>89</v>
      </c>
      <c r="B87" s="750">
        <v>16</v>
      </c>
      <c r="C87" s="311">
        <v>96</v>
      </c>
      <c r="D87" s="311">
        <v>3000</v>
      </c>
      <c r="E87" s="522" t="s">
        <v>91</v>
      </c>
      <c r="F87" s="516">
        <v>10</v>
      </c>
      <c r="G87" s="444">
        <f t="shared" si="54"/>
        <v>4.6080000000000003E-2</v>
      </c>
      <c r="H87" s="754">
        <f>D87*M87/1000000*F87</f>
        <v>2.64</v>
      </c>
      <c r="I87" s="760"/>
      <c r="J87" s="760">
        <f t="shared" si="48"/>
        <v>1703.6875</v>
      </c>
      <c r="K87" s="758"/>
      <c r="L87" s="758">
        <f t="shared" si="49"/>
        <v>1908.1299999999999</v>
      </c>
      <c r="M87" s="526">
        <v>88</v>
      </c>
      <c r="N87" s="501">
        <v>1362.95</v>
      </c>
      <c r="O87" s="501"/>
      <c r="P87" s="501"/>
    </row>
    <row r="88" spans="1:16" x14ac:dyDescent="0.25">
      <c r="A88" s="513" t="s">
        <v>92</v>
      </c>
      <c r="B88" s="514">
        <v>28</v>
      </c>
      <c r="C88" s="292">
        <v>92</v>
      </c>
      <c r="D88" s="292">
        <v>1000</v>
      </c>
      <c r="E88" s="515" t="s">
        <v>90</v>
      </c>
      <c r="F88" s="516">
        <v>1</v>
      </c>
      <c r="G88" s="517">
        <f t="shared" si="0"/>
        <v>2.5760000000000002E-3</v>
      </c>
      <c r="H88" s="752">
        <f>D88*C88/1000000*F88</f>
        <v>9.1999999999999998E-2</v>
      </c>
      <c r="I88" s="763"/>
      <c r="J88" s="766">
        <f t="shared" si="48"/>
        <v>193.11250000000001</v>
      </c>
      <c r="K88" s="768"/>
      <c r="L88" s="907">
        <f t="shared" si="49"/>
        <v>216.286</v>
      </c>
      <c r="M88" s="526"/>
      <c r="N88" s="501">
        <v>154.49</v>
      </c>
      <c r="O88" s="501"/>
      <c r="P88" s="501"/>
    </row>
    <row r="89" spans="1:16" s="747" customFormat="1" x14ac:dyDescent="0.25">
      <c r="A89" s="519" t="s">
        <v>92</v>
      </c>
      <c r="B89" s="393">
        <v>28</v>
      </c>
      <c r="C89" s="291">
        <v>92</v>
      </c>
      <c r="D89" s="291">
        <v>1100</v>
      </c>
      <c r="E89" s="520" t="s">
        <v>90</v>
      </c>
      <c r="F89" s="516">
        <v>1</v>
      </c>
      <c r="G89" s="440">
        <f t="shared" ref="G89" si="59">B89*C89*D89/1000000000*F89</f>
        <v>2.8335999999999999E-3</v>
      </c>
      <c r="H89" s="752">
        <f t="shared" ref="H89:H121" si="60">D89*C89/1000000*F89</f>
        <v>0.1012</v>
      </c>
      <c r="I89" s="762"/>
      <c r="J89" s="766">
        <f t="shared" si="48"/>
        <v>212.5</v>
      </c>
      <c r="K89" s="291"/>
      <c r="L89" s="907">
        <f t="shared" si="49"/>
        <v>237.99999999999997</v>
      </c>
      <c r="M89" s="526"/>
      <c r="N89" s="501">
        <v>170</v>
      </c>
      <c r="O89" s="501"/>
      <c r="P89" s="501"/>
    </row>
    <row r="90" spans="1:16" x14ac:dyDescent="0.25">
      <c r="A90" s="519" t="s">
        <v>92</v>
      </c>
      <c r="B90" s="393">
        <v>28</v>
      </c>
      <c r="C90" s="291">
        <v>92</v>
      </c>
      <c r="D90" s="291">
        <v>1200</v>
      </c>
      <c r="E90" s="520" t="s">
        <v>90</v>
      </c>
      <c r="F90" s="516">
        <v>1</v>
      </c>
      <c r="G90" s="440">
        <f t="shared" si="0"/>
        <v>3.0912000000000001E-3</v>
      </c>
      <c r="H90" s="752">
        <f t="shared" si="60"/>
        <v>0.1104</v>
      </c>
      <c r="I90" s="762"/>
      <c r="J90" s="766">
        <f t="shared" si="48"/>
        <v>231.72499999999999</v>
      </c>
      <c r="K90" s="291"/>
      <c r="L90" s="907">
        <f t="shared" si="49"/>
        <v>259.53199999999998</v>
      </c>
      <c r="M90" s="526"/>
      <c r="N90" s="501">
        <v>185.38</v>
      </c>
      <c r="O90" s="501"/>
      <c r="P90" s="501"/>
    </row>
    <row r="91" spans="1:16" s="747" customFormat="1" x14ac:dyDescent="0.25">
      <c r="A91" s="519" t="s">
        <v>92</v>
      </c>
      <c r="B91" s="393">
        <v>28</v>
      </c>
      <c r="C91" s="291">
        <v>92</v>
      </c>
      <c r="D91" s="291">
        <v>1300</v>
      </c>
      <c r="E91" s="520" t="s">
        <v>90</v>
      </c>
      <c r="F91" s="516">
        <v>1</v>
      </c>
      <c r="G91" s="440">
        <f t="shared" ref="G91:G92" si="61">B91*C91*D91/1000000000*F91</f>
        <v>3.3487999999999999E-3</v>
      </c>
      <c r="H91" s="752">
        <f t="shared" si="60"/>
        <v>0.1196</v>
      </c>
      <c r="I91" s="762"/>
      <c r="J91" s="766">
        <f t="shared" si="48"/>
        <v>246.25</v>
      </c>
      <c r="K91" s="291"/>
      <c r="L91" s="907">
        <f t="shared" si="49"/>
        <v>275.79999999999995</v>
      </c>
      <c r="M91" s="526"/>
      <c r="N91" s="501">
        <v>197</v>
      </c>
      <c r="O91" s="501"/>
      <c r="P91" s="501"/>
    </row>
    <row r="92" spans="1:16" s="747" customFormat="1" x14ac:dyDescent="0.25">
      <c r="A92" s="519" t="s">
        <v>92</v>
      </c>
      <c r="B92" s="393">
        <v>28</v>
      </c>
      <c r="C92" s="291">
        <v>92</v>
      </c>
      <c r="D92" s="291">
        <v>1400</v>
      </c>
      <c r="E92" s="520" t="s">
        <v>90</v>
      </c>
      <c r="F92" s="516">
        <v>1</v>
      </c>
      <c r="G92" s="440">
        <f t="shared" si="61"/>
        <v>3.6064000000000001E-3</v>
      </c>
      <c r="H92" s="752">
        <f t="shared" si="60"/>
        <v>0.1288</v>
      </c>
      <c r="I92" s="762"/>
      <c r="J92" s="766">
        <f t="shared" si="48"/>
        <v>275</v>
      </c>
      <c r="K92" s="291"/>
      <c r="L92" s="907">
        <f t="shared" si="49"/>
        <v>308</v>
      </c>
      <c r="M92" s="526"/>
      <c r="N92" s="501">
        <v>220</v>
      </c>
      <c r="O92" s="501"/>
      <c r="P92" s="501"/>
    </row>
    <row r="93" spans="1:16" x14ac:dyDescent="0.25">
      <c r="A93" s="519" t="s">
        <v>92</v>
      </c>
      <c r="B93" s="393">
        <v>28</v>
      </c>
      <c r="C93" s="291">
        <v>92</v>
      </c>
      <c r="D93" s="291">
        <v>1500</v>
      </c>
      <c r="E93" s="520" t="s">
        <v>90</v>
      </c>
      <c r="F93" s="516">
        <v>1</v>
      </c>
      <c r="G93" s="440">
        <f t="shared" si="0"/>
        <v>3.8639999999999998E-3</v>
      </c>
      <c r="H93" s="752">
        <f t="shared" si="60"/>
        <v>0.13800000000000001</v>
      </c>
      <c r="I93" s="762"/>
      <c r="J93" s="766">
        <f t="shared" si="48"/>
        <v>289.66249999999997</v>
      </c>
      <c r="K93" s="291"/>
      <c r="L93" s="907">
        <f t="shared" si="49"/>
        <v>324.42199999999997</v>
      </c>
      <c r="M93" s="526"/>
      <c r="N93" s="501">
        <v>231.73</v>
      </c>
      <c r="O93" s="501"/>
      <c r="P93" s="501"/>
    </row>
    <row r="94" spans="1:16" s="747" customFormat="1" x14ac:dyDescent="0.25">
      <c r="A94" s="519" t="s">
        <v>92</v>
      </c>
      <c r="B94" s="393">
        <v>28</v>
      </c>
      <c r="C94" s="291">
        <v>92</v>
      </c>
      <c r="D94" s="291">
        <v>1600</v>
      </c>
      <c r="E94" s="520" t="s">
        <v>90</v>
      </c>
      <c r="F94" s="516">
        <v>1</v>
      </c>
      <c r="G94" s="440">
        <f t="shared" ref="G94:G97" si="62">B94*C94*D94/1000000000*F94</f>
        <v>4.1215999999999996E-3</v>
      </c>
      <c r="H94" s="752">
        <f t="shared" si="60"/>
        <v>0.1472</v>
      </c>
      <c r="I94" s="762"/>
      <c r="J94" s="766">
        <f t="shared" si="48"/>
        <v>297.5</v>
      </c>
      <c r="K94" s="291"/>
      <c r="L94" s="907">
        <f t="shared" si="49"/>
        <v>333.2</v>
      </c>
      <c r="M94" s="526"/>
      <c r="N94" s="501">
        <v>238</v>
      </c>
      <c r="O94" s="501"/>
      <c r="P94" s="501"/>
    </row>
    <row r="95" spans="1:16" s="747" customFormat="1" x14ac:dyDescent="0.25">
      <c r="A95" s="519" t="s">
        <v>92</v>
      </c>
      <c r="B95" s="393">
        <v>28</v>
      </c>
      <c r="C95" s="291">
        <v>92</v>
      </c>
      <c r="D95" s="291">
        <v>1700</v>
      </c>
      <c r="E95" s="520" t="s">
        <v>90</v>
      </c>
      <c r="F95" s="516">
        <v>1</v>
      </c>
      <c r="G95" s="440">
        <f t="shared" si="62"/>
        <v>4.3791999999999998E-3</v>
      </c>
      <c r="H95" s="752">
        <f t="shared" si="60"/>
        <v>0.15640000000000001</v>
      </c>
      <c r="I95" s="762"/>
      <c r="J95" s="766">
        <f t="shared" si="48"/>
        <v>312.5</v>
      </c>
      <c r="K95" s="291"/>
      <c r="L95" s="907">
        <f t="shared" si="49"/>
        <v>350</v>
      </c>
      <c r="M95" s="526"/>
      <c r="N95" s="501">
        <v>250</v>
      </c>
      <c r="O95" s="501"/>
      <c r="P95" s="501"/>
    </row>
    <row r="96" spans="1:16" s="747" customFormat="1" x14ac:dyDescent="0.25">
      <c r="A96" s="519" t="s">
        <v>92</v>
      </c>
      <c r="B96" s="393">
        <v>28</v>
      </c>
      <c r="C96" s="291">
        <v>92</v>
      </c>
      <c r="D96" s="291">
        <v>1800</v>
      </c>
      <c r="E96" s="520" t="s">
        <v>90</v>
      </c>
      <c r="F96" s="516">
        <v>1</v>
      </c>
      <c r="G96" s="440">
        <f t="shared" si="62"/>
        <v>4.6367999999999999E-3</v>
      </c>
      <c r="H96" s="752">
        <f t="shared" si="60"/>
        <v>0.1656</v>
      </c>
      <c r="I96" s="762"/>
      <c r="J96" s="766">
        <f t="shared" si="48"/>
        <v>340</v>
      </c>
      <c r="K96" s="291"/>
      <c r="L96" s="907">
        <f t="shared" si="49"/>
        <v>380.79999999999995</v>
      </c>
      <c r="M96" s="526"/>
      <c r="N96" s="501">
        <v>272</v>
      </c>
      <c r="O96" s="501"/>
      <c r="P96" s="501"/>
    </row>
    <row r="97" spans="1:16" s="747" customFormat="1" x14ac:dyDescent="0.25">
      <c r="A97" s="519" t="s">
        <v>92</v>
      </c>
      <c r="B97" s="393">
        <v>28</v>
      </c>
      <c r="C97" s="291">
        <v>92</v>
      </c>
      <c r="D97" s="291">
        <v>1900</v>
      </c>
      <c r="E97" s="520" t="s">
        <v>90</v>
      </c>
      <c r="F97" s="516">
        <v>1</v>
      </c>
      <c r="G97" s="440">
        <f t="shared" si="62"/>
        <v>4.8944000000000001E-3</v>
      </c>
      <c r="H97" s="752">
        <f t="shared" si="60"/>
        <v>0.17480000000000001</v>
      </c>
      <c r="I97" s="762"/>
      <c r="J97" s="766">
        <f t="shared" si="48"/>
        <v>352.5</v>
      </c>
      <c r="K97" s="291"/>
      <c r="L97" s="907">
        <f t="shared" si="49"/>
        <v>394.79999999999995</v>
      </c>
      <c r="M97" s="526"/>
      <c r="N97" s="501">
        <v>282</v>
      </c>
      <c r="O97" s="501"/>
      <c r="P97" s="501"/>
    </row>
    <row r="98" spans="1:16" x14ac:dyDescent="0.25">
      <c r="A98" s="519" t="s">
        <v>92</v>
      </c>
      <c r="B98" s="393">
        <v>28</v>
      </c>
      <c r="C98" s="291">
        <v>92</v>
      </c>
      <c r="D98" s="291">
        <v>2000</v>
      </c>
      <c r="E98" s="520" t="s">
        <v>90</v>
      </c>
      <c r="F98" s="516">
        <v>1</v>
      </c>
      <c r="G98" s="440">
        <f t="shared" si="0"/>
        <v>5.1520000000000003E-3</v>
      </c>
      <c r="H98" s="752">
        <f t="shared" si="60"/>
        <v>0.184</v>
      </c>
      <c r="I98" s="762"/>
      <c r="J98" s="766">
        <f t="shared" si="48"/>
        <v>361.86250000000001</v>
      </c>
      <c r="K98" s="291"/>
      <c r="L98" s="907">
        <f t="shared" si="49"/>
        <v>405.286</v>
      </c>
      <c r="M98" s="526"/>
      <c r="N98" s="501">
        <v>289.49</v>
      </c>
      <c r="O98" s="501"/>
      <c r="P98" s="501"/>
    </row>
    <row r="99" spans="1:16" s="747" customFormat="1" x14ac:dyDescent="0.25">
      <c r="A99" s="519" t="s">
        <v>92</v>
      </c>
      <c r="B99" s="393">
        <v>28</v>
      </c>
      <c r="C99" s="291">
        <v>92</v>
      </c>
      <c r="D99" s="291">
        <v>2100</v>
      </c>
      <c r="E99" s="520" t="s">
        <v>90</v>
      </c>
      <c r="F99" s="516">
        <v>1</v>
      </c>
      <c r="G99" s="272">
        <f t="shared" ref="G99:G100" si="63">B99*C99*D99/1000000000*F99</f>
        <v>5.4095999999999997E-3</v>
      </c>
      <c r="H99" s="752">
        <f t="shared" si="60"/>
        <v>0.19320000000000001</v>
      </c>
      <c r="I99" s="762"/>
      <c r="J99" s="766">
        <f t="shared" si="48"/>
        <v>379.96250000000003</v>
      </c>
      <c r="K99" s="291"/>
      <c r="L99" s="907">
        <f t="shared" si="49"/>
        <v>425.55799999999999</v>
      </c>
      <c r="M99" s="526"/>
      <c r="N99" s="501">
        <v>303.97000000000003</v>
      </c>
      <c r="O99" s="501"/>
      <c r="P99" s="501"/>
    </row>
    <row r="100" spans="1:16" s="747" customFormat="1" x14ac:dyDescent="0.25">
      <c r="A100" s="519" t="s">
        <v>92</v>
      </c>
      <c r="B100" s="393">
        <v>28</v>
      </c>
      <c r="C100" s="291">
        <v>92</v>
      </c>
      <c r="D100" s="291">
        <v>2200</v>
      </c>
      <c r="E100" s="520" t="s">
        <v>90</v>
      </c>
      <c r="F100" s="516">
        <v>1</v>
      </c>
      <c r="G100" s="272">
        <f t="shared" si="63"/>
        <v>5.6671999999999998E-3</v>
      </c>
      <c r="H100" s="752">
        <f t="shared" si="60"/>
        <v>0.2024</v>
      </c>
      <c r="I100" s="762"/>
      <c r="J100" s="766">
        <f t="shared" si="48"/>
        <v>398.05</v>
      </c>
      <c r="K100" s="291"/>
      <c r="L100" s="907">
        <f t="shared" si="49"/>
        <v>445.81599999999997</v>
      </c>
      <c r="M100" s="526"/>
      <c r="N100" s="501">
        <v>318.44</v>
      </c>
      <c r="O100" s="501"/>
      <c r="P100" s="501"/>
    </row>
    <row r="101" spans="1:16" x14ac:dyDescent="0.25">
      <c r="A101" s="519" t="s">
        <v>92</v>
      </c>
      <c r="B101" s="393">
        <v>28</v>
      </c>
      <c r="C101" s="291">
        <v>92</v>
      </c>
      <c r="D101" s="291">
        <v>2300</v>
      </c>
      <c r="E101" s="520" t="s">
        <v>90</v>
      </c>
      <c r="F101" s="516">
        <v>1</v>
      </c>
      <c r="G101" s="272">
        <f t="shared" si="0"/>
        <v>5.9248E-3</v>
      </c>
      <c r="H101" s="752">
        <f t="shared" si="60"/>
        <v>0.21160000000000001</v>
      </c>
      <c r="I101" s="762"/>
      <c r="J101" s="766">
        <f t="shared" si="48"/>
        <v>416.15000000000003</v>
      </c>
      <c r="K101" s="291"/>
      <c r="L101" s="907">
        <f t="shared" si="49"/>
        <v>466.08799999999997</v>
      </c>
      <c r="M101" s="526"/>
      <c r="N101">
        <v>332.92</v>
      </c>
    </row>
    <row r="102" spans="1:16" x14ac:dyDescent="0.25">
      <c r="A102" s="519" t="s">
        <v>92</v>
      </c>
      <c r="B102" s="393">
        <v>28</v>
      </c>
      <c r="C102" s="291">
        <v>92</v>
      </c>
      <c r="D102" s="291">
        <v>2400</v>
      </c>
      <c r="E102" s="520" t="s">
        <v>90</v>
      </c>
      <c r="F102" s="516">
        <v>1</v>
      </c>
      <c r="G102" s="39">
        <f t="shared" si="0"/>
        <v>6.1824000000000002E-3</v>
      </c>
      <c r="H102" s="752">
        <f t="shared" si="60"/>
        <v>0.2208</v>
      </c>
      <c r="I102" s="762"/>
      <c r="J102" s="766">
        <f t="shared" si="48"/>
        <v>447.3125</v>
      </c>
      <c r="K102" s="291"/>
      <c r="L102" s="907">
        <f t="shared" si="49"/>
        <v>500.99</v>
      </c>
      <c r="M102" s="526"/>
      <c r="N102">
        <v>357.85</v>
      </c>
    </row>
    <row r="103" spans="1:16" s="747" customFormat="1" x14ac:dyDescent="0.25">
      <c r="A103" s="519" t="s">
        <v>92</v>
      </c>
      <c r="B103" s="393">
        <v>28</v>
      </c>
      <c r="C103" s="291">
        <v>92</v>
      </c>
      <c r="D103" s="291">
        <v>2500</v>
      </c>
      <c r="E103" s="520" t="s">
        <v>90</v>
      </c>
      <c r="F103" s="516">
        <v>1</v>
      </c>
      <c r="G103" s="39">
        <f t="shared" ref="G103" si="64">B103*C103*D103/1000000000*F103</f>
        <v>6.4400000000000004E-3</v>
      </c>
      <c r="H103" s="752">
        <f t="shared" si="60"/>
        <v>0.23</v>
      </c>
      <c r="I103" s="762"/>
      <c r="J103" s="766">
        <f t="shared" si="48"/>
        <v>452.32500000000005</v>
      </c>
      <c r="K103" s="291"/>
      <c r="L103" s="907">
        <f t="shared" si="49"/>
        <v>506.60399999999998</v>
      </c>
      <c r="M103" s="526"/>
      <c r="N103" s="747">
        <v>361.86</v>
      </c>
    </row>
    <row r="104" spans="1:16" x14ac:dyDescent="0.25">
      <c r="A104" s="519" t="s">
        <v>92</v>
      </c>
      <c r="B104" s="393">
        <v>28</v>
      </c>
      <c r="C104" s="291">
        <v>92</v>
      </c>
      <c r="D104" s="291">
        <v>2600</v>
      </c>
      <c r="E104" s="520" t="s">
        <v>90</v>
      </c>
      <c r="F104" s="516">
        <v>1</v>
      </c>
      <c r="G104" s="39">
        <f t="shared" si="0"/>
        <v>6.6975999999999997E-3</v>
      </c>
      <c r="H104" s="752">
        <f t="shared" si="60"/>
        <v>0.2392</v>
      </c>
      <c r="I104" s="762"/>
      <c r="J104" s="766">
        <f t="shared" si="48"/>
        <v>477.5</v>
      </c>
      <c r="K104" s="291"/>
      <c r="L104" s="907">
        <f t="shared" si="49"/>
        <v>534.79999999999995</v>
      </c>
      <c r="M104" s="526"/>
      <c r="N104" s="747">
        <v>382</v>
      </c>
    </row>
    <row r="105" spans="1:16" s="747" customFormat="1" x14ac:dyDescent="0.25">
      <c r="A105" s="519" t="s">
        <v>92</v>
      </c>
      <c r="B105" s="393">
        <v>28</v>
      </c>
      <c r="C105" s="291">
        <v>92</v>
      </c>
      <c r="D105" s="291">
        <v>2700</v>
      </c>
      <c r="E105" s="520" t="s">
        <v>90</v>
      </c>
      <c r="F105" s="516">
        <v>1</v>
      </c>
      <c r="G105" s="39">
        <f t="shared" ref="G105:G107" si="65">B105*C105*D105/1000000000*F105</f>
        <v>6.9551999999999999E-3</v>
      </c>
      <c r="H105" s="752">
        <f t="shared" si="60"/>
        <v>0.24840000000000001</v>
      </c>
      <c r="I105" s="762"/>
      <c r="J105" s="766">
        <f t="shared" si="48"/>
        <v>503.25</v>
      </c>
      <c r="K105" s="291"/>
      <c r="L105" s="907">
        <f t="shared" si="49"/>
        <v>563.64</v>
      </c>
      <c r="M105" s="526"/>
      <c r="N105" s="747">
        <v>402.6</v>
      </c>
    </row>
    <row r="106" spans="1:16" s="747" customFormat="1" x14ac:dyDescent="0.25">
      <c r="A106" s="519" t="s">
        <v>92</v>
      </c>
      <c r="B106" s="393">
        <v>28</v>
      </c>
      <c r="C106" s="291">
        <v>92</v>
      </c>
      <c r="D106" s="291">
        <v>2800</v>
      </c>
      <c r="E106" s="520" t="s">
        <v>90</v>
      </c>
      <c r="F106" s="516">
        <v>1</v>
      </c>
      <c r="G106" s="39">
        <f t="shared" si="65"/>
        <v>7.2128000000000001E-3</v>
      </c>
      <c r="H106" s="752">
        <f t="shared" si="60"/>
        <v>0.2576</v>
      </c>
      <c r="I106" s="762"/>
      <c r="J106" s="766">
        <f t="shared" si="48"/>
        <v>516.25</v>
      </c>
      <c r="K106" s="291"/>
      <c r="L106" s="907">
        <f t="shared" si="49"/>
        <v>578.19999999999993</v>
      </c>
      <c r="M106" s="526"/>
      <c r="N106" s="747">
        <v>413</v>
      </c>
    </row>
    <row r="107" spans="1:16" s="747" customFormat="1" x14ac:dyDescent="0.25">
      <c r="A107" s="519" t="s">
        <v>92</v>
      </c>
      <c r="B107" s="393">
        <v>28</v>
      </c>
      <c r="C107" s="291">
        <v>92</v>
      </c>
      <c r="D107" s="291">
        <v>2900</v>
      </c>
      <c r="E107" s="520" t="s">
        <v>90</v>
      </c>
      <c r="F107" s="516">
        <v>1</v>
      </c>
      <c r="G107" s="39">
        <f t="shared" si="65"/>
        <v>7.4704000000000003E-3</v>
      </c>
      <c r="H107" s="752">
        <f t="shared" si="60"/>
        <v>0.26679999999999998</v>
      </c>
      <c r="I107" s="762"/>
      <c r="J107" s="766">
        <f t="shared" si="48"/>
        <v>543.75</v>
      </c>
      <c r="K107" s="291"/>
      <c r="L107" s="907">
        <f t="shared" si="49"/>
        <v>609</v>
      </c>
      <c r="M107" s="526"/>
      <c r="N107" s="747">
        <v>435</v>
      </c>
    </row>
    <row r="108" spans="1:16" ht="15.75" thickBot="1" x14ac:dyDescent="0.3">
      <c r="A108" s="521" t="s">
        <v>92</v>
      </c>
      <c r="B108" s="442">
        <v>28</v>
      </c>
      <c r="C108" s="311">
        <v>92</v>
      </c>
      <c r="D108" s="311">
        <v>3000</v>
      </c>
      <c r="E108" s="522" t="s">
        <v>90</v>
      </c>
      <c r="F108" s="767">
        <v>1</v>
      </c>
      <c r="G108" s="285">
        <f t="shared" si="0"/>
        <v>7.7279999999999996E-3</v>
      </c>
      <c r="H108" s="773">
        <f t="shared" si="60"/>
        <v>0.27600000000000002</v>
      </c>
      <c r="I108" s="765"/>
      <c r="J108" s="774">
        <f t="shared" si="48"/>
        <v>559.125</v>
      </c>
      <c r="K108" s="311"/>
      <c r="L108" s="908">
        <f t="shared" si="49"/>
        <v>626.22</v>
      </c>
      <c r="M108" s="526"/>
      <c r="N108">
        <v>447.3</v>
      </c>
    </row>
    <row r="109" spans="1:16" x14ac:dyDescent="0.25">
      <c r="A109" s="519" t="s">
        <v>92</v>
      </c>
      <c r="B109" s="393">
        <v>28</v>
      </c>
      <c r="C109" s="291">
        <v>92</v>
      </c>
      <c r="D109" s="291">
        <v>1800</v>
      </c>
      <c r="E109" s="515" t="s">
        <v>91</v>
      </c>
      <c r="F109" s="516">
        <v>1</v>
      </c>
      <c r="G109" s="440">
        <f t="shared" ref="G109:G121" si="66">B109*C109*D109/1000000000*F109</f>
        <v>4.6367999999999999E-3</v>
      </c>
      <c r="H109" s="752">
        <f t="shared" si="60"/>
        <v>0.1656</v>
      </c>
      <c r="I109" s="771"/>
      <c r="J109" s="772">
        <f>N109*1.25</f>
        <v>126.375</v>
      </c>
      <c r="K109" s="292"/>
      <c r="L109" s="292">
        <f>N109*1.4</f>
        <v>141.54</v>
      </c>
      <c r="M109" s="526"/>
      <c r="N109">
        <v>101.1</v>
      </c>
    </row>
    <row r="110" spans="1:16" x14ac:dyDescent="0.25">
      <c r="A110" s="519" t="s">
        <v>92</v>
      </c>
      <c r="B110" s="393">
        <v>28</v>
      </c>
      <c r="C110" s="291">
        <v>92</v>
      </c>
      <c r="D110" s="291">
        <v>1900</v>
      </c>
      <c r="E110" s="515" t="s">
        <v>91</v>
      </c>
      <c r="F110" s="516">
        <v>1</v>
      </c>
      <c r="G110" s="440">
        <f t="shared" si="66"/>
        <v>4.8944000000000001E-3</v>
      </c>
      <c r="H110" s="752">
        <f t="shared" si="60"/>
        <v>0.17480000000000001</v>
      </c>
      <c r="I110" s="762"/>
      <c r="J110" s="769">
        <f t="shared" ref="J110:J121" si="67">N110*1.25</f>
        <v>158.75</v>
      </c>
      <c r="K110" s="291"/>
      <c r="L110" s="291">
        <f t="shared" ref="L110:L121" si="68">N110*1.4</f>
        <v>177.79999999999998</v>
      </c>
      <c r="M110" s="526"/>
      <c r="N110">
        <v>127</v>
      </c>
    </row>
    <row r="111" spans="1:16" x14ac:dyDescent="0.25">
      <c r="A111" s="519" t="s">
        <v>92</v>
      </c>
      <c r="B111" s="393">
        <v>28</v>
      </c>
      <c r="C111" s="291">
        <v>92</v>
      </c>
      <c r="D111" s="291">
        <v>2000</v>
      </c>
      <c r="E111" s="515" t="s">
        <v>91</v>
      </c>
      <c r="F111" s="516">
        <v>1</v>
      </c>
      <c r="G111" s="440">
        <f t="shared" si="66"/>
        <v>5.1520000000000003E-3</v>
      </c>
      <c r="H111" s="752">
        <f t="shared" si="60"/>
        <v>0.184</v>
      </c>
      <c r="I111" s="762"/>
      <c r="J111" s="769">
        <f t="shared" si="67"/>
        <v>192.02500000000001</v>
      </c>
      <c r="K111" s="291"/>
      <c r="L111" s="291">
        <f t="shared" si="68"/>
        <v>215.06799999999998</v>
      </c>
      <c r="M111" s="526"/>
      <c r="N111">
        <v>153.62</v>
      </c>
    </row>
    <row r="112" spans="1:16" ht="15.6" customHeight="1" x14ac:dyDescent="0.25">
      <c r="A112" s="519" t="s">
        <v>92</v>
      </c>
      <c r="B112" s="393">
        <v>28</v>
      </c>
      <c r="C112" s="291">
        <v>92</v>
      </c>
      <c r="D112" s="291">
        <v>2100</v>
      </c>
      <c r="E112" s="515" t="s">
        <v>91</v>
      </c>
      <c r="F112" s="516">
        <v>1</v>
      </c>
      <c r="G112" s="272">
        <f t="shared" si="66"/>
        <v>5.4095999999999997E-3</v>
      </c>
      <c r="H112" s="752">
        <f t="shared" si="60"/>
        <v>0.19320000000000001</v>
      </c>
      <c r="I112" s="762"/>
      <c r="J112" s="769">
        <f t="shared" si="67"/>
        <v>201.625</v>
      </c>
      <c r="K112" s="291"/>
      <c r="L112" s="291">
        <f t="shared" si="68"/>
        <v>225.82</v>
      </c>
      <c r="M112" s="526"/>
      <c r="N112">
        <v>161.30000000000001</v>
      </c>
    </row>
    <row r="113" spans="1:15" ht="14.45" customHeight="1" x14ac:dyDescent="0.25">
      <c r="A113" s="519" t="s">
        <v>92</v>
      </c>
      <c r="B113" s="393">
        <v>28</v>
      </c>
      <c r="C113" s="291">
        <v>92</v>
      </c>
      <c r="D113" s="291">
        <v>2200</v>
      </c>
      <c r="E113" s="515" t="s">
        <v>91</v>
      </c>
      <c r="F113" s="516">
        <v>1</v>
      </c>
      <c r="G113" s="272">
        <f t="shared" si="66"/>
        <v>5.6671999999999998E-3</v>
      </c>
      <c r="H113" s="752">
        <f t="shared" si="60"/>
        <v>0.2024</v>
      </c>
      <c r="I113" s="762"/>
      <c r="J113" s="769">
        <f t="shared" si="67"/>
        <v>211.22499999999999</v>
      </c>
      <c r="K113" s="291"/>
      <c r="L113" s="291">
        <f t="shared" si="68"/>
        <v>236.57199999999997</v>
      </c>
      <c r="M113" s="526"/>
      <c r="N113">
        <v>168.98</v>
      </c>
    </row>
    <row r="114" spans="1:15" x14ac:dyDescent="0.25">
      <c r="A114" s="519" t="s">
        <v>92</v>
      </c>
      <c r="B114" s="393">
        <v>28</v>
      </c>
      <c r="C114" s="291">
        <v>92</v>
      </c>
      <c r="D114" s="291">
        <v>2300</v>
      </c>
      <c r="E114" s="515" t="s">
        <v>91</v>
      </c>
      <c r="F114" s="516">
        <v>1</v>
      </c>
      <c r="G114" s="272">
        <f t="shared" si="66"/>
        <v>5.9248E-3</v>
      </c>
      <c r="H114" s="752">
        <f t="shared" si="60"/>
        <v>0.21160000000000001</v>
      </c>
      <c r="I114" s="762"/>
      <c r="J114" s="769">
        <f t="shared" si="67"/>
        <v>220</v>
      </c>
      <c r="K114" s="291"/>
      <c r="L114" s="291">
        <f t="shared" si="68"/>
        <v>246.39999999999998</v>
      </c>
      <c r="M114" s="526"/>
      <c r="N114">
        <v>176</v>
      </c>
    </row>
    <row r="115" spans="1:15" ht="15.6" customHeight="1" x14ac:dyDescent="0.25">
      <c r="A115" s="519" t="s">
        <v>92</v>
      </c>
      <c r="B115" s="393">
        <v>28</v>
      </c>
      <c r="C115" s="291">
        <v>92</v>
      </c>
      <c r="D115" s="291">
        <v>2400</v>
      </c>
      <c r="E115" s="515" t="s">
        <v>91</v>
      </c>
      <c r="F115" s="516">
        <v>1</v>
      </c>
      <c r="G115" s="39">
        <f t="shared" si="66"/>
        <v>6.1824000000000002E-3</v>
      </c>
      <c r="H115" s="752">
        <f t="shared" si="60"/>
        <v>0.2208</v>
      </c>
      <c r="I115" s="762"/>
      <c r="J115" s="769">
        <f t="shared" si="67"/>
        <v>230.42500000000001</v>
      </c>
      <c r="K115" s="291"/>
      <c r="L115" s="291">
        <f t="shared" si="68"/>
        <v>258.07599999999996</v>
      </c>
      <c r="M115" s="526"/>
      <c r="N115">
        <v>184.34</v>
      </c>
    </row>
    <row r="116" spans="1:15" s="746" customFormat="1" ht="15.6" customHeight="1" x14ac:dyDescent="0.25">
      <c r="A116" s="519" t="s">
        <v>92</v>
      </c>
      <c r="B116" s="393">
        <v>28</v>
      </c>
      <c r="C116" s="291">
        <v>92</v>
      </c>
      <c r="D116" s="291">
        <v>2500</v>
      </c>
      <c r="E116" s="515" t="s">
        <v>91</v>
      </c>
      <c r="F116" s="516">
        <v>1</v>
      </c>
      <c r="G116" s="39">
        <f t="shared" si="66"/>
        <v>6.4400000000000004E-3</v>
      </c>
      <c r="H116" s="752">
        <f t="shared" si="60"/>
        <v>0.23</v>
      </c>
      <c r="I116" s="762"/>
      <c r="J116" s="769">
        <f t="shared" si="67"/>
        <v>240.02500000000001</v>
      </c>
      <c r="K116" s="291"/>
      <c r="L116" s="291">
        <f t="shared" si="68"/>
        <v>268.82799999999997</v>
      </c>
      <c r="M116" s="526"/>
      <c r="N116" s="746">
        <v>192.02</v>
      </c>
      <c r="O116" s="747"/>
    </row>
    <row r="117" spans="1:15" ht="15.6" customHeight="1" x14ac:dyDescent="0.25">
      <c r="A117" s="519" t="s">
        <v>92</v>
      </c>
      <c r="B117" s="393">
        <v>28</v>
      </c>
      <c r="C117" s="291">
        <v>92</v>
      </c>
      <c r="D117" s="291">
        <v>2600</v>
      </c>
      <c r="E117" s="515" t="s">
        <v>91</v>
      </c>
      <c r="F117" s="516">
        <v>1</v>
      </c>
      <c r="G117" s="39">
        <f t="shared" si="66"/>
        <v>6.6975999999999997E-3</v>
      </c>
      <c r="H117" s="752">
        <f t="shared" si="60"/>
        <v>0.2392</v>
      </c>
      <c r="I117" s="762"/>
      <c r="J117" s="769">
        <f t="shared" si="67"/>
        <v>250</v>
      </c>
      <c r="K117" s="291"/>
      <c r="L117" s="291">
        <f t="shared" si="68"/>
        <v>280</v>
      </c>
      <c r="M117" s="526"/>
      <c r="N117" s="747">
        <v>200</v>
      </c>
    </row>
    <row r="118" spans="1:15" s="746" customFormat="1" ht="15.6" customHeight="1" x14ac:dyDescent="0.25">
      <c r="A118" s="519" t="s">
        <v>92</v>
      </c>
      <c r="B118" s="393">
        <v>28</v>
      </c>
      <c r="C118" s="291">
        <v>92</v>
      </c>
      <c r="D118" s="291">
        <v>2700</v>
      </c>
      <c r="E118" s="515" t="s">
        <v>91</v>
      </c>
      <c r="F118" s="516">
        <v>1</v>
      </c>
      <c r="G118" s="39">
        <f t="shared" si="66"/>
        <v>6.9551999999999999E-3</v>
      </c>
      <c r="H118" s="752">
        <f t="shared" si="60"/>
        <v>0.24840000000000001</v>
      </c>
      <c r="I118" s="762"/>
      <c r="J118" s="769">
        <f t="shared" si="67"/>
        <v>259.22500000000002</v>
      </c>
      <c r="K118" s="291"/>
      <c r="L118" s="291">
        <f t="shared" si="68"/>
        <v>290.33199999999999</v>
      </c>
      <c r="M118" s="526"/>
      <c r="N118" s="746">
        <v>207.38</v>
      </c>
      <c r="O118" s="747"/>
    </row>
    <row r="119" spans="1:15" s="746" customFormat="1" ht="15.6" customHeight="1" x14ac:dyDescent="0.25">
      <c r="A119" s="519" t="s">
        <v>92</v>
      </c>
      <c r="B119" s="393">
        <v>28</v>
      </c>
      <c r="C119" s="291">
        <v>92</v>
      </c>
      <c r="D119" s="291">
        <v>2800</v>
      </c>
      <c r="E119" s="515" t="s">
        <v>91</v>
      </c>
      <c r="F119" s="516">
        <v>1</v>
      </c>
      <c r="G119" s="39">
        <f t="shared" si="66"/>
        <v>7.2128000000000001E-3</v>
      </c>
      <c r="H119" s="752">
        <f t="shared" si="60"/>
        <v>0.2576</v>
      </c>
      <c r="I119" s="762"/>
      <c r="J119" s="769">
        <f t="shared" si="67"/>
        <v>268.75</v>
      </c>
      <c r="K119" s="291"/>
      <c r="L119" s="291">
        <f t="shared" si="68"/>
        <v>301</v>
      </c>
      <c r="M119" s="526"/>
      <c r="N119" s="747">
        <v>215</v>
      </c>
      <c r="O119" s="747"/>
    </row>
    <row r="120" spans="1:15" ht="15.6" customHeight="1" x14ac:dyDescent="0.25">
      <c r="A120" s="519" t="s">
        <v>92</v>
      </c>
      <c r="B120" s="393">
        <v>28</v>
      </c>
      <c r="C120" s="291">
        <v>92</v>
      </c>
      <c r="D120" s="291">
        <v>2900</v>
      </c>
      <c r="E120" s="515" t="s">
        <v>91</v>
      </c>
      <c r="F120" s="516">
        <v>1</v>
      </c>
      <c r="G120" s="39">
        <f t="shared" si="66"/>
        <v>7.4704000000000003E-3</v>
      </c>
      <c r="H120" s="752">
        <f t="shared" si="60"/>
        <v>0.26679999999999998</v>
      </c>
      <c r="I120" s="762"/>
      <c r="J120" s="769">
        <f t="shared" si="67"/>
        <v>280</v>
      </c>
      <c r="K120" s="291"/>
      <c r="L120" s="291">
        <f t="shared" si="68"/>
        <v>313.59999999999997</v>
      </c>
      <c r="M120" s="526"/>
      <c r="N120" s="747">
        <v>224</v>
      </c>
    </row>
    <row r="121" spans="1:15" ht="15.6" customHeight="1" thickBot="1" x14ac:dyDescent="0.3">
      <c r="A121" s="521" t="s">
        <v>92</v>
      </c>
      <c r="B121" s="442">
        <v>28</v>
      </c>
      <c r="C121" s="311">
        <v>92</v>
      </c>
      <c r="D121" s="311">
        <v>3000</v>
      </c>
      <c r="E121" s="764" t="s">
        <v>91</v>
      </c>
      <c r="F121" s="443">
        <v>1</v>
      </c>
      <c r="G121" s="285">
        <f t="shared" si="66"/>
        <v>7.7279999999999996E-3</v>
      </c>
      <c r="H121" s="773">
        <f t="shared" si="60"/>
        <v>0.27600000000000002</v>
      </c>
      <c r="I121" s="765"/>
      <c r="J121" s="770">
        <f t="shared" si="67"/>
        <v>288.03750000000002</v>
      </c>
      <c r="K121" s="311"/>
      <c r="L121" s="311">
        <f t="shared" si="68"/>
        <v>322.60199999999998</v>
      </c>
      <c r="M121" s="526"/>
      <c r="N121">
        <v>230.43</v>
      </c>
    </row>
    <row r="122" spans="1:15" ht="15.6" customHeight="1" x14ac:dyDescent="0.25">
      <c r="A122" s="501"/>
      <c r="B122" s="501"/>
      <c r="C122" s="501"/>
      <c r="D122" s="501"/>
      <c r="E122" s="501"/>
      <c r="F122" s="501"/>
      <c r="G122" s="501"/>
      <c r="H122" s="501"/>
      <c r="I122" s="751"/>
      <c r="J122" s="751"/>
      <c r="K122" s="751"/>
      <c r="L122" s="751"/>
      <c r="M122" s="526"/>
    </row>
    <row r="123" spans="1:15" s="746" customFormat="1" ht="15.6" customHeight="1" x14ac:dyDescent="0.25">
      <c r="A123" s="501"/>
      <c r="B123" s="501"/>
      <c r="C123" s="501"/>
      <c r="D123" s="501"/>
      <c r="E123" s="501"/>
      <c r="F123" s="501"/>
      <c r="G123" s="501"/>
      <c r="H123" s="501"/>
      <c r="I123" s="751"/>
      <c r="J123" s="751"/>
      <c r="K123" s="751"/>
      <c r="L123" s="751"/>
      <c r="M123" s="526"/>
      <c r="O123" s="747"/>
    </row>
    <row r="124" spans="1:15" s="746" customFormat="1" ht="10.15" customHeight="1" x14ac:dyDescent="0.25">
      <c r="A124" s="501"/>
      <c r="B124" s="501"/>
      <c r="C124" s="501"/>
      <c r="D124" s="501"/>
      <c r="E124" s="501"/>
      <c r="F124" s="501"/>
      <c r="G124" s="501"/>
      <c r="H124" s="501"/>
      <c r="I124" s="751"/>
      <c r="J124" s="751"/>
      <c r="K124" s="751"/>
      <c r="L124" s="751"/>
      <c r="M124" s="526"/>
      <c r="O124" s="747"/>
    </row>
    <row r="125" spans="1:15" ht="32.450000000000003" customHeight="1" x14ac:dyDescent="0.45">
      <c r="A125" s="1003" t="s">
        <v>93</v>
      </c>
      <c r="B125" s="1004"/>
      <c r="C125" s="1004"/>
      <c r="D125" s="1004"/>
      <c r="E125" s="1004"/>
      <c r="F125" s="1004"/>
      <c r="G125" s="1004"/>
      <c r="H125" s="1004"/>
      <c r="I125" s="1004"/>
      <c r="J125" s="1004"/>
      <c r="K125" s="1004"/>
      <c r="L125" s="1005"/>
      <c r="M125" s="526">
        <v>88</v>
      </c>
    </row>
    <row r="126" spans="1:15" ht="26.45" customHeight="1" x14ac:dyDescent="0.25">
      <c r="A126" s="502" t="s">
        <v>1</v>
      </c>
      <c r="B126" s="503" t="s">
        <v>2</v>
      </c>
      <c r="C126" s="504" t="s">
        <v>3</v>
      </c>
      <c r="D126" s="504" t="s">
        <v>4</v>
      </c>
      <c r="E126" s="505" t="s">
        <v>5</v>
      </c>
      <c r="F126" s="996" t="s">
        <v>19</v>
      </c>
      <c r="G126" s="997"/>
      <c r="H126" s="998"/>
      <c r="I126" s="1001" t="s">
        <v>145</v>
      </c>
      <c r="J126" s="1002"/>
      <c r="K126" s="996" t="s">
        <v>148</v>
      </c>
      <c r="L126" s="998"/>
      <c r="M126" s="526">
        <v>88</v>
      </c>
    </row>
    <row r="127" spans="1:15" ht="15.6" customHeight="1" thickBot="1" x14ac:dyDescent="0.3">
      <c r="A127" s="506"/>
      <c r="B127" s="507" t="s">
        <v>8</v>
      </c>
      <c r="C127" s="508" t="s">
        <v>8</v>
      </c>
      <c r="D127" s="508" t="s">
        <v>8</v>
      </c>
      <c r="E127" s="509"/>
      <c r="F127" s="510" t="s">
        <v>9</v>
      </c>
      <c r="G127" s="511" t="s">
        <v>10</v>
      </c>
      <c r="H127" s="512" t="s">
        <v>24</v>
      </c>
      <c r="I127" s="755" t="s">
        <v>146</v>
      </c>
      <c r="J127" s="755" t="s">
        <v>147</v>
      </c>
      <c r="K127" s="755" t="s">
        <v>146</v>
      </c>
      <c r="L127" s="755" t="s">
        <v>147</v>
      </c>
      <c r="M127" s="526">
        <v>88</v>
      </c>
    </row>
    <row r="128" spans="1:15" ht="15.6" customHeight="1" x14ac:dyDescent="0.25">
      <c r="A128" s="513" t="s">
        <v>94</v>
      </c>
      <c r="B128" s="514">
        <v>15</v>
      </c>
      <c r="C128" s="292">
        <v>96</v>
      </c>
      <c r="D128" s="292">
        <v>1000</v>
      </c>
      <c r="E128" s="515" t="s">
        <v>149</v>
      </c>
      <c r="F128" s="516">
        <v>10</v>
      </c>
      <c r="G128" s="517">
        <f t="shared" ref="G128:G207" si="69">B128*C128*D128/1000000000*F128</f>
        <v>1.4400000000000001E-2</v>
      </c>
      <c r="H128" s="518">
        <f>D128*M68/1000000*F128</f>
        <v>0.87999999999999989</v>
      </c>
      <c r="I128" s="441"/>
      <c r="J128" s="291">
        <f>N128*1.25</f>
        <v>889.41249999999991</v>
      </c>
      <c r="K128" s="441"/>
      <c r="L128" s="291">
        <f>N128*1.4</f>
        <v>996.14199999999994</v>
      </c>
      <c r="M128" s="526">
        <v>88</v>
      </c>
      <c r="N128">
        <v>711.53</v>
      </c>
    </row>
    <row r="129" spans="1:14" ht="15.6" customHeight="1" x14ac:dyDescent="0.25">
      <c r="A129" s="513" t="s">
        <v>94</v>
      </c>
      <c r="B129" s="514">
        <v>15</v>
      </c>
      <c r="C129" s="292">
        <v>96</v>
      </c>
      <c r="D129" s="292">
        <v>1100</v>
      </c>
      <c r="E129" s="515" t="s">
        <v>149</v>
      </c>
      <c r="F129" s="516">
        <v>10</v>
      </c>
      <c r="G129" s="517">
        <f t="shared" ref="G129" si="70">B129*C129*D129/1000000000*F129</f>
        <v>1.584E-2</v>
      </c>
      <c r="H129" s="518">
        <f>D129*M69/1000000*F129</f>
        <v>0.96799999999999997</v>
      </c>
      <c r="I129" s="441"/>
      <c r="J129" s="291">
        <f t="shared" ref="J129:J148" si="71">N129*1.25</f>
        <v>978.34999999999991</v>
      </c>
      <c r="K129" s="441"/>
      <c r="L129" s="291">
        <f t="shared" ref="L129:L148" si="72">N129*1.4</f>
        <v>1095.752</v>
      </c>
      <c r="M129" s="526">
        <v>88</v>
      </c>
      <c r="N129">
        <v>782.68</v>
      </c>
    </row>
    <row r="130" spans="1:14" ht="15.6" customHeight="1" x14ac:dyDescent="0.25">
      <c r="A130" s="513" t="s">
        <v>94</v>
      </c>
      <c r="B130" s="514">
        <v>15</v>
      </c>
      <c r="C130" s="291">
        <v>96</v>
      </c>
      <c r="D130" s="291">
        <v>1200</v>
      </c>
      <c r="E130" s="515" t="s">
        <v>149</v>
      </c>
      <c r="F130" s="516">
        <v>10</v>
      </c>
      <c r="G130" s="440">
        <f t="shared" si="69"/>
        <v>1.728E-2</v>
      </c>
      <c r="H130" s="441">
        <f>D130*M69/1000000*F130</f>
        <v>1.056</v>
      </c>
      <c r="I130" s="441"/>
      <c r="J130" s="291">
        <f t="shared" si="71"/>
        <v>1067.2875000000001</v>
      </c>
      <c r="K130" s="441"/>
      <c r="L130" s="291">
        <f t="shared" si="72"/>
        <v>1195.3620000000001</v>
      </c>
      <c r="M130" s="526">
        <v>88</v>
      </c>
      <c r="N130">
        <v>853.83</v>
      </c>
    </row>
    <row r="131" spans="1:14" ht="15.6" customHeight="1" x14ac:dyDescent="0.25">
      <c r="A131" s="513" t="s">
        <v>94</v>
      </c>
      <c r="B131" s="514">
        <v>15</v>
      </c>
      <c r="C131" s="291">
        <v>96</v>
      </c>
      <c r="D131" s="291">
        <v>1300</v>
      </c>
      <c r="E131" s="515" t="s">
        <v>149</v>
      </c>
      <c r="F131" s="516">
        <v>10</v>
      </c>
      <c r="G131" s="440">
        <f t="shared" ref="G131" si="73">B131*C131*D131/1000000000*F131</f>
        <v>1.8720000000000001E-2</v>
      </c>
      <c r="H131" s="441">
        <f>D131*M70/1000000*F131</f>
        <v>1.1440000000000001</v>
      </c>
      <c r="I131" s="441"/>
      <c r="J131" s="291">
        <f t="shared" si="71"/>
        <v>1156.2249999999999</v>
      </c>
      <c r="K131" s="441"/>
      <c r="L131" s="291">
        <f t="shared" si="72"/>
        <v>1294.972</v>
      </c>
      <c r="M131" s="526">
        <v>88</v>
      </c>
      <c r="N131">
        <v>924.98</v>
      </c>
    </row>
    <row r="132" spans="1:14" ht="15.6" customHeight="1" x14ac:dyDescent="0.25">
      <c r="A132" s="513" t="s">
        <v>94</v>
      </c>
      <c r="B132" s="514">
        <v>15</v>
      </c>
      <c r="C132" s="291">
        <v>96</v>
      </c>
      <c r="D132" s="291">
        <v>1400</v>
      </c>
      <c r="E132" s="515" t="s">
        <v>149</v>
      </c>
      <c r="F132" s="516">
        <v>10</v>
      </c>
      <c r="G132" s="440">
        <f t="shared" ref="G132" si="74">B132*C132*D132/1000000000*F132</f>
        <v>2.0160000000000001E-2</v>
      </c>
      <c r="H132" s="441">
        <f>D132*M71/1000000*F132</f>
        <v>1.232</v>
      </c>
      <c r="I132" s="441"/>
      <c r="J132" s="291">
        <f t="shared" si="71"/>
        <v>1245.175</v>
      </c>
      <c r="K132" s="441"/>
      <c r="L132" s="291">
        <f t="shared" si="72"/>
        <v>1394.596</v>
      </c>
      <c r="M132" s="526">
        <v>88</v>
      </c>
      <c r="N132">
        <v>996.14</v>
      </c>
    </row>
    <row r="133" spans="1:14" ht="15.6" customHeight="1" x14ac:dyDescent="0.25">
      <c r="A133" s="513" t="s">
        <v>94</v>
      </c>
      <c r="B133" s="514">
        <v>15</v>
      </c>
      <c r="C133" s="291">
        <v>96</v>
      </c>
      <c r="D133" s="291">
        <v>1500</v>
      </c>
      <c r="E133" s="515" t="s">
        <v>149</v>
      </c>
      <c r="F133" s="516">
        <v>10</v>
      </c>
      <c r="G133" s="440">
        <f t="shared" si="69"/>
        <v>2.1600000000000001E-2</v>
      </c>
      <c r="H133" s="441">
        <f>D133*M70/1000000*F133</f>
        <v>1.32</v>
      </c>
      <c r="I133" s="441"/>
      <c r="J133" s="291">
        <f t="shared" si="71"/>
        <v>1334.1125</v>
      </c>
      <c r="K133" s="441"/>
      <c r="L133" s="291">
        <f t="shared" si="72"/>
        <v>1494.2059999999999</v>
      </c>
      <c r="M133" s="526">
        <v>88</v>
      </c>
      <c r="N133">
        <v>1067.29</v>
      </c>
    </row>
    <row r="134" spans="1:14" ht="15.6" customHeight="1" x14ac:dyDescent="0.25">
      <c r="A134" s="513" t="s">
        <v>94</v>
      </c>
      <c r="B134" s="514">
        <v>15</v>
      </c>
      <c r="C134" s="291">
        <v>96</v>
      </c>
      <c r="D134" s="291">
        <v>1600</v>
      </c>
      <c r="E134" s="515" t="s">
        <v>149</v>
      </c>
      <c r="F134" s="516">
        <v>10</v>
      </c>
      <c r="G134" s="440">
        <f t="shared" si="69"/>
        <v>2.3040000000000001E-2</v>
      </c>
      <c r="H134" s="441">
        <f>D134*M71/1000000*F134</f>
        <v>1.4080000000000001</v>
      </c>
      <c r="I134" s="441"/>
      <c r="J134" s="291">
        <f t="shared" si="71"/>
        <v>1423.0500000000002</v>
      </c>
      <c r="K134" s="441"/>
      <c r="L134" s="291">
        <f t="shared" si="72"/>
        <v>1593.816</v>
      </c>
      <c r="M134" s="526">
        <v>88</v>
      </c>
      <c r="N134">
        <v>1138.44</v>
      </c>
    </row>
    <row r="135" spans="1:14" ht="15.6" customHeight="1" x14ac:dyDescent="0.25">
      <c r="A135" s="513" t="s">
        <v>94</v>
      </c>
      <c r="B135" s="514">
        <v>15</v>
      </c>
      <c r="C135" s="291">
        <v>96</v>
      </c>
      <c r="D135" s="291">
        <v>1700</v>
      </c>
      <c r="E135" s="515" t="s">
        <v>149</v>
      </c>
      <c r="F135" s="516">
        <v>10</v>
      </c>
      <c r="G135" s="440">
        <f t="shared" si="69"/>
        <v>2.4480000000000002E-2</v>
      </c>
      <c r="H135" s="441">
        <f>D135*M72/1000000*F135</f>
        <v>1.496</v>
      </c>
      <c r="I135" s="441"/>
      <c r="J135" s="291">
        <f t="shared" si="71"/>
        <v>1512</v>
      </c>
      <c r="K135" s="441"/>
      <c r="L135" s="291">
        <f t="shared" si="72"/>
        <v>1693.4399999999998</v>
      </c>
      <c r="M135" s="526">
        <v>88</v>
      </c>
      <c r="N135">
        <v>1209.5999999999999</v>
      </c>
    </row>
    <row r="136" spans="1:14" ht="15.6" customHeight="1" x14ac:dyDescent="0.25">
      <c r="A136" s="513" t="s">
        <v>94</v>
      </c>
      <c r="B136" s="514">
        <v>15</v>
      </c>
      <c r="C136" s="291">
        <v>96</v>
      </c>
      <c r="D136" s="291">
        <v>1800</v>
      </c>
      <c r="E136" s="515" t="s">
        <v>149</v>
      </c>
      <c r="F136" s="516">
        <v>10</v>
      </c>
      <c r="G136" s="440">
        <f t="shared" ref="G136" si="75">B136*C136*D136/1000000000*F136</f>
        <v>2.5920000000000002E-2</v>
      </c>
      <c r="H136" s="441">
        <f>D136*M73/1000000*F136</f>
        <v>1.5840000000000001</v>
      </c>
      <c r="I136" s="441"/>
      <c r="J136" s="291">
        <f t="shared" si="71"/>
        <v>1713.4375</v>
      </c>
      <c r="K136" s="441"/>
      <c r="L136" s="291">
        <f t="shared" si="72"/>
        <v>1919.05</v>
      </c>
      <c r="M136" s="526">
        <v>88</v>
      </c>
      <c r="N136">
        <v>1370.75</v>
      </c>
    </row>
    <row r="137" spans="1:14" ht="15.6" customHeight="1" x14ac:dyDescent="0.25">
      <c r="A137" s="513" t="s">
        <v>94</v>
      </c>
      <c r="B137" s="514">
        <v>15</v>
      </c>
      <c r="C137" s="291">
        <v>96</v>
      </c>
      <c r="D137" s="291">
        <v>1900</v>
      </c>
      <c r="E137" s="515" t="s">
        <v>149</v>
      </c>
      <c r="F137" s="516">
        <v>10</v>
      </c>
      <c r="G137" s="440">
        <f t="shared" si="69"/>
        <v>2.7360000000000002E-2</v>
      </c>
      <c r="H137" s="441">
        <f>D137*M73/1000000*F137</f>
        <v>1.6719999999999999</v>
      </c>
      <c r="I137" s="441"/>
      <c r="J137" s="291">
        <f t="shared" si="71"/>
        <v>1808.625</v>
      </c>
      <c r="K137" s="441"/>
      <c r="L137" s="291">
        <f t="shared" si="72"/>
        <v>2025.66</v>
      </c>
      <c r="M137" s="526">
        <v>88</v>
      </c>
      <c r="N137">
        <v>1446.9</v>
      </c>
    </row>
    <row r="138" spans="1:14" ht="15.6" customHeight="1" x14ac:dyDescent="0.25">
      <c r="A138" s="513" t="s">
        <v>94</v>
      </c>
      <c r="B138" s="514">
        <v>15</v>
      </c>
      <c r="C138" s="291">
        <v>96</v>
      </c>
      <c r="D138" s="291">
        <v>2000</v>
      </c>
      <c r="E138" s="515" t="s">
        <v>149</v>
      </c>
      <c r="F138" s="516">
        <v>10</v>
      </c>
      <c r="G138" s="440">
        <f t="shared" si="69"/>
        <v>2.8800000000000003E-2</v>
      </c>
      <c r="H138" s="441">
        <f>D138*M74/1000000*F138</f>
        <v>1.7599999999999998</v>
      </c>
      <c r="I138" s="441"/>
      <c r="J138" s="291">
        <f t="shared" si="71"/>
        <v>2903.8125</v>
      </c>
      <c r="K138" s="441"/>
      <c r="L138" s="291">
        <f t="shared" si="72"/>
        <v>3252.27</v>
      </c>
      <c r="M138" s="526">
        <v>88</v>
      </c>
      <c r="N138">
        <v>2323.0500000000002</v>
      </c>
    </row>
    <row r="139" spans="1:14" ht="15.6" customHeight="1" x14ac:dyDescent="0.25">
      <c r="A139" s="513" t="s">
        <v>94</v>
      </c>
      <c r="B139" s="514">
        <v>15</v>
      </c>
      <c r="C139" s="291">
        <v>96</v>
      </c>
      <c r="D139" s="291">
        <v>2100</v>
      </c>
      <c r="E139" s="515" t="s">
        <v>149</v>
      </c>
      <c r="F139" s="516">
        <v>10</v>
      </c>
      <c r="G139" s="440">
        <f t="shared" ref="G139" si="76">B139*C139*D139/1000000000*F139</f>
        <v>3.0240000000000003E-2</v>
      </c>
      <c r="H139" s="441">
        <f>D139*M75/1000000*F139</f>
        <v>1.8479999999999999</v>
      </c>
      <c r="I139" s="441"/>
      <c r="J139" s="291">
        <f t="shared" si="71"/>
        <v>3049.0124999999998</v>
      </c>
      <c r="K139" s="441"/>
      <c r="L139" s="291">
        <f t="shared" si="72"/>
        <v>3414.8939999999998</v>
      </c>
      <c r="M139" s="526">
        <v>88</v>
      </c>
      <c r="N139">
        <v>2439.21</v>
      </c>
    </row>
    <row r="140" spans="1:14" ht="15.6" customHeight="1" x14ac:dyDescent="0.25">
      <c r="A140" s="513" t="s">
        <v>94</v>
      </c>
      <c r="B140" s="393">
        <v>15</v>
      </c>
      <c r="C140" s="291">
        <v>96</v>
      </c>
      <c r="D140" s="291">
        <v>2200</v>
      </c>
      <c r="E140" s="515" t="s">
        <v>149</v>
      </c>
      <c r="F140" s="516">
        <v>10</v>
      </c>
      <c r="G140" s="440">
        <f t="shared" si="69"/>
        <v>3.168E-2</v>
      </c>
      <c r="H140" s="441">
        <f t="shared" ref="H140:H145" si="77">D140*M75/1000000*F140</f>
        <v>1.9359999999999999</v>
      </c>
      <c r="I140" s="441"/>
      <c r="J140" s="291">
        <f t="shared" si="71"/>
        <v>3194.2000000000003</v>
      </c>
      <c r="K140" s="441"/>
      <c r="L140" s="291">
        <f t="shared" si="72"/>
        <v>3577.5039999999999</v>
      </c>
      <c r="M140" s="526">
        <v>88</v>
      </c>
      <c r="N140">
        <v>2555.36</v>
      </c>
    </row>
    <row r="141" spans="1:14" ht="15.6" customHeight="1" x14ac:dyDescent="0.25">
      <c r="A141" s="513" t="s">
        <v>94</v>
      </c>
      <c r="B141" s="393">
        <v>15</v>
      </c>
      <c r="C141" s="291">
        <v>96</v>
      </c>
      <c r="D141" s="291">
        <v>2300</v>
      </c>
      <c r="E141" s="515" t="s">
        <v>149</v>
      </c>
      <c r="F141" s="516">
        <v>10</v>
      </c>
      <c r="G141" s="440">
        <f t="shared" si="69"/>
        <v>3.3119999999999997E-2</v>
      </c>
      <c r="H141" s="441">
        <f t="shared" si="77"/>
        <v>2.024</v>
      </c>
      <c r="I141" s="441"/>
      <c r="J141" s="291">
        <f t="shared" si="71"/>
        <v>3310.6375000000003</v>
      </c>
      <c r="K141" s="441"/>
      <c r="L141" s="291">
        <f t="shared" si="72"/>
        <v>3707.9140000000002</v>
      </c>
      <c r="M141" s="526">
        <v>88</v>
      </c>
      <c r="N141">
        <v>2648.51</v>
      </c>
    </row>
    <row r="142" spans="1:14" ht="15.6" customHeight="1" x14ac:dyDescent="0.25">
      <c r="A142" s="513" t="s">
        <v>94</v>
      </c>
      <c r="B142" s="393">
        <v>15</v>
      </c>
      <c r="C142" s="291">
        <v>96</v>
      </c>
      <c r="D142" s="291">
        <v>2400</v>
      </c>
      <c r="E142" s="515" t="s">
        <v>149</v>
      </c>
      <c r="F142" s="516">
        <v>10</v>
      </c>
      <c r="G142" s="440">
        <f t="shared" si="69"/>
        <v>3.456E-2</v>
      </c>
      <c r="H142" s="441">
        <f t="shared" si="77"/>
        <v>2.1120000000000001</v>
      </c>
      <c r="I142" s="441"/>
      <c r="J142" s="291">
        <f t="shared" si="71"/>
        <v>3454.5749999999998</v>
      </c>
      <c r="K142" s="441"/>
      <c r="L142" s="291">
        <f t="shared" si="72"/>
        <v>3869.1239999999993</v>
      </c>
      <c r="M142" s="526">
        <v>88</v>
      </c>
      <c r="N142">
        <v>2763.66</v>
      </c>
    </row>
    <row r="143" spans="1:14" ht="15.6" customHeight="1" x14ac:dyDescent="0.25">
      <c r="A143" s="513" t="s">
        <v>94</v>
      </c>
      <c r="B143" s="393">
        <v>15</v>
      </c>
      <c r="C143" s="291">
        <v>96</v>
      </c>
      <c r="D143" s="291">
        <v>2500</v>
      </c>
      <c r="E143" s="515" t="s">
        <v>149</v>
      </c>
      <c r="F143" s="516">
        <v>10</v>
      </c>
      <c r="G143" s="440">
        <f t="shared" si="69"/>
        <v>3.5999999999999997E-2</v>
      </c>
      <c r="H143" s="441">
        <f t="shared" si="77"/>
        <v>2.2000000000000002</v>
      </c>
      <c r="I143" s="441"/>
      <c r="J143" s="291">
        <f t="shared" si="71"/>
        <v>3598.5250000000001</v>
      </c>
      <c r="K143" s="441"/>
      <c r="L143" s="291">
        <f t="shared" si="72"/>
        <v>4030.348</v>
      </c>
      <c r="M143" s="526">
        <v>88</v>
      </c>
      <c r="N143">
        <v>2878.82</v>
      </c>
    </row>
    <row r="144" spans="1:14" ht="15.6" customHeight="1" x14ac:dyDescent="0.25">
      <c r="A144" s="513" t="s">
        <v>94</v>
      </c>
      <c r="B144" s="393">
        <v>15</v>
      </c>
      <c r="C144" s="291">
        <v>96</v>
      </c>
      <c r="D144" s="291">
        <v>2600</v>
      </c>
      <c r="E144" s="515" t="s">
        <v>149</v>
      </c>
      <c r="F144" s="516">
        <v>10</v>
      </c>
      <c r="G144" s="440">
        <f t="shared" ref="G144:G145" si="78">B144*C144*D144/1000000000*F144</f>
        <v>3.7440000000000001E-2</v>
      </c>
      <c r="H144" s="441">
        <f t="shared" si="77"/>
        <v>2.2880000000000003</v>
      </c>
      <c r="I144" s="441"/>
      <c r="J144" s="291">
        <f t="shared" si="71"/>
        <v>3742.4624999999996</v>
      </c>
      <c r="K144" s="441"/>
      <c r="L144" s="291">
        <f t="shared" si="72"/>
        <v>4191.5579999999991</v>
      </c>
      <c r="M144" s="526">
        <v>88</v>
      </c>
      <c r="N144">
        <v>2993.97</v>
      </c>
    </row>
    <row r="145" spans="1:14" ht="15.6" customHeight="1" x14ac:dyDescent="0.25">
      <c r="A145" s="513" t="s">
        <v>94</v>
      </c>
      <c r="B145" s="393">
        <v>15</v>
      </c>
      <c r="C145" s="291">
        <v>96</v>
      </c>
      <c r="D145" s="291">
        <v>2700</v>
      </c>
      <c r="E145" s="515" t="s">
        <v>149</v>
      </c>
      <c r="F145" s="516">
        <v>10</v>
      </c>
      <c r="G145" s="440">
        <f t="shared" si="78"/>
        <v>3.8879999999999998E-2</v>
      </c>
      <c r="H145" s="441">
        <f t="shared" si="77"/>
        <v>2.3759999999999999</v>
      </c>
      <c r="I145" s="441"/>
      <c r="J145" s="291">
        <f t="shared" si="71"/>
        <v>3886.3999999999996</v>
      </c>
      <c r="K145" s="441"/>
      <c r="L145" s="291">
        <f t="shared" si="72"/>
        <v>4352.7679999999991</v>
      </c>
      <c r="M145" s="526">
        <v>88</v>
      </c>
      <c r="N145">
        <v>3109.12</v>
      </c>
    </row>
    <row r="146" spans="1:14" ht="15.6" customHeight="1" x14ac:dyDescent="0.25">
      <c r="A146" s="513" t="s">
        <v>94</v>
      </c>
      <c r="B146" s="393">
        <v>15</v>
      </c>
      <c r="C146" s="291">
        <v>96</v>
      </c>
      <c r="D146" s="291">
        <v>2800</v>
      </c>
      <c r="E146" s="515" t="s">
        <v>149</v>
      </c>
      <c r="F146" s="516">
        <v>10</v>
      </c>
      <c r="G146" s="440">
        <f t="shared" si="69"/>
        <v>4.0320000000000002E-2</v>
      </c>
      <c r="H146" s="441">
        <f>D146*M79/1000000*F146</f>
        <v>2.464</v>
      </c>
      <c r="I146" s="441"/>
      <c r="J146" s="291">
        <f t="shared" si="71"/>
        <v>4030.3375000000001</v>
      </c>
      <c r="K146" s="441"/>
      <c r="L146" s="291">
        <f t="shared" si="72"/>
        <v>4513.9780000000001</v>
      </c>
      <c r="M146" s="526">
        <v>88</v>
      </c>
      <c r="N146">
        <v>3224.27</v>
      </c>
    </row>
    <row r="147" spans="1:14" ht="15.6" customHeight="1" x14ac:dyDescent="0.25">
      <c r="A147" s="513" t="s">
        <v>94</v>
      </c>
      <c r="B147" s="393">
        <v>15</v>
      </c>
      <c r="C147" s="291">
        <v>96</v>
      </c>
      <c r="D147" s="291">
        <v>2900</v>
      </c>
      <c r="E147" s="515" t="s">
        <v>149</v>
      </c>
      <c r="F147" s="516">
        <v>10</v>
      </c>
      <c r="G147" s="440">
        <f t="shared" si="69"/>
        <v>4.1759999999999999E-2</v>
      </c>
      <c r="H147" s="441">
        <f>D147*M80/1000000*F147</f>
        <v>2.5519999999999996</v>
      </c>
      <c r="I147" s="441"/>
      <c r="J147" s="291">
        <f t="shared" si="71"/>
        <v>4174.2874999999995</v>
      </c>
      <c r="K147" s="441"/>
      <c r="L147" s="291">
        <f t="shared" si="72"/>
        <v>4675.2019999999993</v>
      </c>
      <c r="M147" s="526">
        <v>88</v>
      </c>
      <c r="N147">
        <v>3339.43</v>
      </c>
    </row>
    <row r="148" spans="1:14" ht="15.6" customHeight="1" thickBot="1" x14ac:dyDescent="0.3">
      <c r="A148" s="521" t="s">
        <v>94</v>
      </c>
      <c r="B148" s="442">
        <v>15</v>
      </c>
      <c r="C148" s="311">
        <v>96</v>
      </c>
      <c r="D148" s="311">
        <v>3000</v>
      </c>
      <c r="E148" s="522" t="s">
        <v>149</v>
      </c>
      <c r="F148" s="443">
        <v>10</v>
      </c>
      <c r="G148" s="444">
        <f t="shared" si="69"/>
        <v>4.3200000000000002E-2</v>
      </c>
      <c r="H148" s="445">
        <f>D148*M81/1000000*F148</f>
        <v>2.64</v>
      </c>
      <c r="I148" s="445"/>
      <c r="J148" s="311">
        <f t="shared" si="71"/>
        <v>4355.7250000000004</v>
      </c>
      <c r="K148" s="445"/>
      <c r="L148" s="311">
        <f t="shared" si="72"/>
        <v>4878.4119999999994</v>
      </c>
      <c r="M148" s="526">
        <v>88</v>
      </c>
      <c r="N148">
        <v>3484.58</v>
      </c>
    </row>
    <row r="149" spans="1:14" x14ac:dyDescent="0.25">
      <c r="A149" s="513" t="s">
        <v>94</v>
      </c>
      <c r="B149" s="514">
        <v>15</v>
      </c>
      <c r="C149" s="292">
        <v>96</v>
      </c>
      <c r="D149" s="292">
        <v>1000</v>
      </c>
      <c r="E149" s="515" t="s">
        <v>150</v>
      </c>
      <c r="F149" s="516">
        <v>10</v>
      </c>
      <c r="G149" s="517">
        <f t="shared" ref="G149:G169" si="79">B149*C149*D149/1000000000*F149</f>
        <v>1.4400000000000001E-2</v>
      </c>
      <c r="H149" s="518">
        <f>D149*M149/1000000*F149</f>
        <v>0.87999999999999989</v>
      </c>
      <c r="I149" s="518"/>
      <c r="J149" s="292">
        <f>N149*1.25</f>
        <v>0</v>
      </c>
      <c r="K149" s="292"/>
      <c r="L149" s="292">
        <f>N149*1.4</f>
        <v>0</v>
      </c>
      <c r="M149" s="526">
        <v>88</v>
      </c>
    </row>
    <row r="150" spans="1:14" x14ac:dyDescent="0.25">
      <c r="A150" s="513" t="s">
        <v>94</v>
      </c>
      <c r="B150" s="514">
        <v>15</v>
      </c>
      <c r="C150" s="292">
        <v>96</v>
      </c>
      <c r="D150" s="292">
        <v>1100</v>
      </c>
      <c r="E150" s="515" t="s">
        <v>150</v>
      </c>
      <c r="F150" s="516">
        <v>10</v>
      </c>
      <c r="G150" s="517">
        <f t="shared" si="79"/>
        <v>1.584E-2</v>
      </c>
      <c r="H150" s="441">
        <f t="shared" ref="H150:H190" si="80">D150*M150/1000000*F150</f>
        <v>0.96799999999999997</v>
      </c>
      <c r="I150" s="441"/>
      <c r="J150" s="292">
        <f t="shared" ref="J150:J169" si="81">N150*1.25</f>
        <v>840.84999999999991</v>
      </c>
      <c r="K150" s="291"/>
      <c r="L150" s="292">
        <f t="shared" ref="L150:L169" si="82">N150*1.4</f>
        <v>941.75199999999984</v>
      </c>
      <c r="M150" s="526">
        <v>88</v>
      </c>
      <c r="N150">
        <v>672.68</v>
      </c>
    </row>
    <row r="151" spans="1:14" x14ac:dyDescent="0.25">
      <c r="A151" s="513" t="s">
        <v>94</v>
      </c>
      <c r="B151" s="514">
        <v>15</v>
      </c>
      <c r="C151" s="291">
        <v>96</v>
      </c>
      <c r="D151" s="291">
        <v>1200</v>
      </c>
      <c r="E151" s="515" t="s">
        <v>150</v>
      </c>
      <c r="F151" s="516">
        <v>10</v>
      </c>
      <c r="G151" s="440">
        <f t="shared" si="79"/>
        <v>1.728E-2</v>
      </c>
      <c r="H151" s="441">
        <f t="shared" si="80"/>
        <v>1.056</v>
      </c>
      <c r="I151" s="441"/>
      <c r="J151" s="292">
        <f t="shared" si="81"/>
        <v>917.28750000000002</v>
      </c>
      <c r="K151" s="291"/>
      <c r="L151" s="292">
        <f t="shared" si="82"/>
        <v>1027.3620000000001</v>
      </c>
      <c r="M151" s="526">
        <v>88</v>
      </c>
      <c r="N151">
        <v>733.83</v>
      </c>
    </row>
    <row r="152" spans="1:14" x14ac:dyDescent="0.25">
      <c r="A152" s="513" t="s">
        <v>94</v>
      </c>
      <c r="B152" s="514">
        <v>15</v>
      </c>
      <c r="C152" s="291">
        <v>96</v>
      </c>
      <c r="D152" s="291">
        <v>1300</v>
      </c>
      <c r="E152" s="515" t="s">
        <v>150</v>
      </c>
      <c r="F152" s="516">
        <v>10</v>
      </c>
      <c r="G152" s="440">
        <f t="shared" si="79"/>
        <v>1.8720000000000001E-2</v>
      </c>
      <c r="H152" s="441">
        <f t="shared" si="80"/>
        <v>1.1440000000000001</v>
      </c>
      <c r="I152" s="441"/>
      <c r="J152" s="292">
        <f t="shared" si="81"/>
        <v>993.72500000000002</v>
      </c>
      <c r="K152" s="291"/>
      <c r="L152" s="292">
        <f t="shared" si="82"/>
        <v>1112.972</v>
      </c>
      <c r="M152" s="526">
        <v>88</v>
      </c>
      <c r="N152">
        <v>794.98</v>
      </c>
    </row>
    <row r="153" spans="1:14" x14ac:dyDescent="0.25">
      <c r="A153" s="513" t="s">
        <v>94</v>
      </c>
      <c r="B153" s="514">
        <v>15</v>
      </c>
      <c r="C153" s="291">
        <v>96</v>
      </c>
      <c r="D153" s="291">
        <v>1400</v>
      </c>
      <c r="E153" s="515" t="s">
        <v>150</v>
      </c>
      <c r="F153" s="516">
        <v>10</v>
      </c>
      <c r="G153" s="440">
        <f t="shared" si="79"/>
        <v>2.0160000000000001E-2</v>
      </c>
      <c r="H153" s="441">
        <f t="shared" si="80"/>
        <v>1.232</v>
      </c>
      <c r="I153" s="441"/>
      <c r="J153" s="292">
        <f t="shared" si="81"/>
        <v>1070.175</v>
      </c>
      <c r="K153" s="291"/>
      <c r="L153" s="292">
        <f t="shared" si="82"/>
        <v>1198.596</v>
      </c>
      <c r="M153" s="526">
        <v>88</v>
      </c>
      <c r="N153">
        <v>856.14</v>
      </c>
    </row>
    <row r="154" spans="1:14" x14ac:dyDescent="0.25">
      <c r="A154" s="513" t="s">
        <v>94</v>
      </c>
      <c r="B154" s="514">
        <v>15</v>
      </c>
      <c r="C154" s="291">
        <v>96</v>
      </c>
      <c r="D154" s="291">
        <v>1500</v>
      </c>
      <c r="E154" s="515" t="s">
        <v>150</v>
      </c>
      <c r="F154" s="516">
        <v>10</v>
      </c>
      <c r="G154" s="440">
        <f t="shared" si="79"/>
        <v>2.1600000000000001E-2</v>
      </c>
      <c r="H154" s="441">
        <f t="shared" si="80"/>
        <v>1.32</v>
      </c>
      <c r="I154" s="441"/>
      <c r="J154" s="292">
        <f t="shared" si="81"/>
        <v>1146.6125</v>
      </c>
      <c r="K154" s="291"/>
      <c r="L154" s="292">
        <f t="shared" si="82"/>
        <v>1284.2059999999999</v>
      </c>
      <c r="M154" s="526">
        <v>88</v>
      </c>
      <c r="N154">
        <v>917.29</v>
      </c>
    </row>
    <row r="155" spans="1:14" x14ac:dyDescent="0.25">
      <c r="A155" s="513" t="s">
        <v>94</v>
      </c>
      <c r="B155" s="514">
        <v>15</v>
      </c>
      <c r="C155" s="291">
        <v>96</v>
      </c>
      <c r="D155" s="291">
        <v>1600</v>
      </c>
      <c r="E155" s="515" t="s">
        <v>150</v>
      </c>
      <c r="F155" s="516">
        <v>10</v>
      </c>
      <c r="G155" s="440">
        <f t="shared" si="79"/>
        <v>2.3040000000000001E-2</v>
      </c>
      <c r="H155" s="441">
        <f t="shared" si="80"/>
        <v>1.4080000000000001</v>
      </c>
      <c r="I155" s="441"/>
      <c r="J155" s="292">
        <f t="shared" si="81"/>
        <v>1223.0500000000002</v>
      </c>
      <c r="K155" s="291"/>
      <c r="L155" s="292">
        <f t="shared" si="82"/>
        <v>1369.816</v>
      </c>
      <c r="M155" s="526">
        <v>88</v>
      </c>
      <c r="N155">
        <v>978.44</v>
      </c>
    </row>
    <row r="156" spans="1:14" x14ac:dyDescent="0.25">
      <c r="A156" s="513" t="s">
        <v>94</v>
      </c>
      <c r="B156" s="514">
        <v>15</v>
      </c>
      <c r="C156" s="291">
        <v>96</v>
      </c>
      <c r="D156" s="291">
        <v>1700</v>
      </c>
      <c r="E156" s="515" t="s">
        <v>150</v>
      </c>
      <c r="F156" s="516">
        <v>10</v>
      </c>
      <c r="G156" s="440">
        <f t="shared" si="79"/>
        <v>2.4480000000000002E-2</v>
      </c>
      <c r="H156" s="441">
        <f t="shared" si="80"/>
        <v>1.496</v>
      </c>
      <c r="I156" s="441"/>
      <c r="J156" s="292">
        <f t="shared" si="81"/>
        <v>1299.5</v>
      </c>
      <c r="K156" s="291"/>
      <c r="L156" s="292">
        <f t="shared" si="82"/>
        <v>1455.4399999999998</v>
      </c>
      <c r="M156" s="526">
        <v>88</v>
      </c>
      <c r="N156">
        <v>1039.5999999999999</v>
      </c>
    </row>
    <row r="157" spans="1:14" x14ac:dyDescent="0.25">
      <c r="A157" s="513" t="s">
        <v>94</v>
      </c>
      <c r="B157" s="514">
        <v>15</v>
      </c>
      <c r="C157" s="291">
        <v>96</v>
      </c>
      <c r="D157" s="291">
        <v>1800</v>
      </c>
      <c r="E157" s="515" t="s">
        <v>150</v>
      </c>
      <c r="F157" s="516">
        <v>10</v>
      </c>
      <c r="G157" s="440">
        <f t="shared" si="79"/>
        <v>2.5920000000000002E-2</v>
      </c>
      <c r="H157" s="441">
        <f t="shared" si="80"/>
        <v>1.5840000000000001</v>
      </c>
      <c r="I157" s="441"/>
      <c r="J157" s="292">
        <f t="shared" si="81"/>
        <v>1623.4375</v>
      </c>
      <c r="K157" s="291"/>
      <c r="L157" s="292">
        <f t="shared" si="82"/>
        <v>1818.2499999999998</v>
      </c>
      <c r="M157" s="526">
        <v>88</v>
      </c>
      <c r="N157">
        <v>1298.75</v>
      </c>
    </row>
    <row r="158" spans="1:14" x14ac:dyDescent="0.25">
      <c r="A158" s="513" t="s">
        <v>94</v>
      </c>
      <c r="B158" s="514">
        <v>15</v>
      </c>
      <c r="C158" s="291">
        <v>96</v>
      </c>
      <c r="D158" s="291">
        <v>1900</v>
      </c>
      <c r="E158" s="515" t="s">
        <v>150</v>
      </c>
      <c r="F158" s="516">
        <v>10</v>
      </c>
      <c r="G158" s="440">
        <f t="shared" si="79"/>
        <v>2.7360000000000002E-2</v>
      </c>
      <c r="H158" s="441">
        <f t="shared" si="80"/>
        <v>1.6719999999999999</v>
      </c>
      <c r="I158" s="441"/>
      <c r="J158" s="292">
        <f t="shared" si="81"/>
        <v>1713.625</v>
      </c>
      <c r="K158" s="291"/>
      <c r="L158" s="292">
        <f t="shared" si="82"/>
        <v>1919.26</v>
      </c>
      <c r="M158" s="526">
        <v>88</v>
      </c>
      <c r="N158">
        <v>1370.9</v>
      </c>
    </row>
    <row r="159" spans="1:14" x14ac:dyDescent="0.25">
      <c r="A159" s="513" t="s">
        <v>94</v>
      </c>
      <c r="B159" s="514">
        <v>15</v>
      </c>
      <c r="C159" s="291">
        <v>96</v>
      </c>
      <c r="D159" s="291">
        <v>2000</v>
      </c>
      <c r="E159" s="515" t="s">
        <v>150</v>
      </c>
      <c r="F159" s="516">
        <v>10</v>
      </c>
      <c r="G159" s="440">
        <f t="shared" si="79"/>
        <v>2.8800000000000003E-2</v>
      </c>
      <c r="H159" s="441">
        <f t="shared" si="80"/>
        <v>1.7599999999999998</v>
      </c>
      <c r="I159" s="441"/>
      <c r="J159" s="292">
        <f t="shared" si="81"/>
        <v>2578.8125</v>
      </c>
      <c r="K159" s="291"/>
      <c r="L159" s="292">
        <f t="shared" si="82"/>
        <v>2888.27</v>
      </c>
      <c r="M159" s="526">
        <v>88</v>
      </c>
      <c r="N159">
        <v>2063.0500000000002</v>
      </c>
    </row>
    <row r="160" spans="1:14" x14ac:dyDescent="0.25">
      <c r="A160" s="513" t="s">
        <v>94</v>
      </c>
      <c r="B160" s="514">
        <v>15</v>
      </c>
      <c r="C160" s="291">
        <v>96</v>
      </c>
      <c r="D160" s="291">
        <v>2100</v>
      </c>
      <c r="E160" s="515" t="s">
        <v>150</v>
      </c>
      <c r="F160" s="516">
        <v>10</v>
      </c>
      <c r="G160" s="440">
        <f t="shared" si="79"/>
        <v>3.0240000000000003E-2</v>
      </c>
      <c r="H160" s="441">
        <f t="shared" si="80"/>
        <v>1.8479999999999999</v>
      </c>
      <c r="I160" s="441"/>
      <c r="J160" s="292">
        <f t="shared" si="81"/>
        <v>2707.7624999999998</v>
      </c>
      <c r="K160" s="291"/>
      <c r="L160" s="292">
        <f t="shared" si="82"/>
        <v>3032.694</v>
      </c>
      <c r="M160" s="526">
        <v>88</v>
      </c>
      <c r="N160">
        <v>2166.21</v>
      </c>
    </row>
    <row r="161" spans="1:14" x14ac:dyDescent="0.25">
      <c r="A161" s="513" t="s">
        <v>94</v>
      </c>
      <c r="B161" s="393">
        <v>15</v>
      </c>
      <c r="C161" s="291">
        <v>96</v>
      </c>
      <c r="D161" s="291">
        <v>2200</v>
      </c>
      <c r="E161" s="515" t="s">
        <v>150</v>
      </c>
      <c r="F161" s="516">
        <v>10</v>
      </c>
      <c r="G161" s="440">
        <f t="shared" si="79"/>
        <v>3.168E-2</v>
      </c>
      <c r="H161" s="441">
        <f t="shared" si="80"/>
        <v>1.9359999999999999</v>
      </c>
      <c r="I161" s="441"/>
      <c r="J161" s="292">
        <f t="shared" si="81"/>
        <v>2836.7000000000003</v>
      </c>
      <c r="K161" s="291"/>
      <c r="L161" s="292">
        <f t="shared" si="82"/>
        <v>3177.1039999999998</v>
      </c>
      <c r="M161" s="526">
        <v>88</v>
      </c>
      <c r="N161">
        <v>2269.36</v>
      </c>
    </row>
    <row r="162" spans="1:14" x14ac:dyDescent="0.25">
      <c r="A162" s="513" t="s">
        <v>94</v>
      </c>
      <c r="B162" s="393">
        <v>15</v>
      </c>
      <c r="C162" s="291">
        <v>96</v>
      </c>
      <c r="D162" s="291">
        <v>2300</v>
      </c>
      <c r="E162" s="515" t="s">
        <v>150</v>
      </c>
      <c r="F162" s="516">
        <v>10</v>
      </c>
      <c r="G162" s="440">
        <f t="shared" si="79"/>
        <v>3.3119999999999997E-2</v>
      </c>
      <c r="H162" s="441">
        <f t="shared" si="80"/>
        <v>2.024</v>
      </c>
      <c r="I162" s="441"/>
      <c r="J162" s="292">
        <f t="shared" si="81"/>
        <v>2965.6375000000003</v>
      </c>
      <c r="K162" s="291"/>
      <c r="L162" s="292">
        <f t="shared" si="82"/>
        <v>3321.5140000000001</v>
      </c>
      <c r="M162" s="526">
        <v>88</v>
      </c>
      <c r="N162">
        <v>2372.5100000000002</v>
      </c>
    </row>
    <row r="163" spans="1:14" x14ac:dyDescent="0.25">
      <c r="A163" s="513" t="s">
        <v>94</v>
      </c>
      <c r="B163" s="393">
        <v>15</v>
      </c>
      <c r="C163" s="291">
        <v>96</v>
      </c>
      <c r="D163" s="291">
        <v>2400</v>
      </c>
      <c r="E163" s="515" t="s">
        <v>150</v>
      </c>
      <c r="F163" s="516">
        <v>10</v>
      </c>
      <c r="G163" s="440">
        <f t="shared" si="79"/>
        <v>3.456E-2</v>
      </c>
      <c r="H163" s="441">
        <f t="shared" si="80"/>
        <v>2.1120000000000001</v>
      </c>
      <c r="I163" s="441"/>
      <c r="J163" s="292">
        <f t="shared" si="81"/>
        <v>3094.5749999999998</v>
      </c>
      <c r="K163" s="291"/>
      <c r="L163" s="292">
        <f t="shared" si="82"/>
        <v>3465.9239999999995</v>
      </c>
      <c r="M163" s="526">
        <v>88</v>
      </c>
      <c r="N163">
        <v>2475.66</v>
      </c>
    </row>
    <row r="164" spans="1:14" x14ac:dyDescent="0.25">
      <c r="A164" s="513" t="s">
        <v>94</v>
      </c>
      <c r="B164" s="393">
        <v>15</v>
      </c>
      <c r="C164" s="291">
        <v>96</v>
      </c>
      <c r="D164" s="291">
        <v>2500</v>
      </c>
      <c r="E164" s="515" t="s">
        <v>150</v>
      </c>
      <c r="F164" s="516">
        <v>10</v>
      </c>
      <c r="G164" s="440">
        <f t="shared" si="79"/>
        <v>3.5999999999999997E-2</v>
      </c>
      <c r="H164" s="441">
        <f t="shared" si="80"/>
        <v>2.2000000000000002</v>
      </c>
      <c r="I164" s="441"/>
      <c r="J164" s="292">
        <f t="shared" si="81"/>
        <v>3223.5250000000001</v>
      </c>
      <c r="K164" s="291"/>
      <c r="L164" s="292">
        <f t="shared" si="82"/>
        <v>3610.348</v>
      </c>
      <c r="M164" s="526">
        <v>88</v>
      </c>
      <c r="N164">
        <v>2578.8200000000002</v>
      </c>
    </row>
    <row r="165" spans="1:14" x14ac:dyDescent="0.25">
      <c r="A165" s="513" t="s">
        <v>94</v>
      </c>
      <c r="B165" s="393">
        <v>15</v>
      </c>
      <c r="C165" s="291">
        <v>96</v>
      </c>
      <c r="D165" s="291">
        <v>2600</v>
      </c>
      <c r="E165" s="515" t="s">
        <v>150</v>
      </c>
      <c r="F165" s="516">
        <v>10</v>
      </c>
      <c r="G165" s="440">
        <f t="shared" si="79"/>
        <v>3.7440000000000001E-2</v>
      </c>
      <c r="H165" s="441">
        <f t="shared" si="80"/>
        <v>2.2880000000000003</v>
      </c>
      <c r="I165" s="441"/>
      <c r="J165" s="292">
        <f t="shared" si="81"/>
        <v>3352.4624999999996</v>
      </c>
      <c r="K165" s="291"/>
      <c r="L165" s="292">
        <f t="shared" si="82"/>
        <v>3754.7579999999994</v>
      </c>
      <c r="M165" s="526">
        <v>88</v>
      </c>
      <c r="N165">
        <v>2681.97</v>
      </c>
    </row>
    <row r="166" spans="1:14" x14ac:dyDescent="0.25">
      <c r="A166" s="513" t="s">
        <v>94</v>
      </c>
      <c r="B166" s="393">
        <v>15</v>
      </c>
      <c r="C166" s="291">
        <v>96</v>
      </c>
      <c r="D166" s="291">
        <v>2700</v>
      </c>
      <c r="E166" s="515" t="s">
        <v>150</v>
      </c>
      <c r="F166" s="516">
        <v>10</v>
      </c>
      <c r="G166" s="440">
        <f t="shared" si="79"/>
        <v>3.8879999999999998E-2</v>
      </c>
      <c r="H166" s="441">
        <f t="shared" si="80"/>
        <v>2.3759999999999999</v>
      </c>
      <c r="I166" s="711"/>
      <c r="J166" s="292">
        <f t="shared" si="81"/>
        <v>3481.3999999999996</v>
      </c>
      <c r="K166" s="777"/>
      <c r="L166" s="292">
        <f t="shared" si="82"/>
        <v>3899.1679999999997</v>
      </c>
      <c r="M166" s="526">
        <v>88</v>
      </c>
      <c r="N166">
        <v>2785.12</v>
      </c>
    </row>
    <row r="167" spans="1:14" x14ac:dyDescent="0.25">
      <c r="A167" s="513" t="s">
        <v>94</v>
      </c>
      <c r="B167" s="393">
        <v>15</v>
      </c>
      <c r="C167" s="291">
        <v>96</v>
      </c>
      <c r="D167" s="291">
        <v>2800</v>
      </c>
      <c r="E167" s="515" t="s">
        <v>150</v>
      </c>
      <c r="F167" s="516">
        <v>10</v>
      </c>
      <c r="G167" s="440">
        <f t="shared" si="79"/>
        <v>4.0320000000000002E-2</v>
      </c>
      <c r="H167" s="441">
        <f t="shared" si="80"/>
        <v>2.464</v>
      </c>
      <c r="I167" s="711"/>
      <c r="J167" s="292">
        <f t="shared" si="81"/>
        <v>3610.3375000000001</v>
      </c>
      <c r="K167" s="777"/>
      <c r="L167" s="292">
        <f t="shared" si="82"/>
        <v>4043.5779999999995</v>
      </c>
      <c r="M167" s="526">
        <v>88</v>
      </c>
      <c r="N167">
        <v>2888.27</v>
      </c>
    </row>
    <row r="168" spans="1:14" x14ac:dyDescent="0.25">
      <c r="A168" s="513" t="s">
        <v>94</v>
      </c>
      <c r="B168" s="393">
        <v>15</v>
      </c>
      <c r="C168" s="291">
        <v>96</v>
      </c>
      <c r="D168" s="291">
        <v>2900</v>
      </c>
      <c r="E168" s="515" t="s">
        <v>150</v>
      </c>
      <c r="F168" s="516">
        <v>10</v>
      </c>
      <c r="G168" s="440">
        <f t="shared" si="79"/>
        <v>4.1759999999999999E-2</v>
      </c>
      <c r="H168" s="441">
        <f t="shared" si="80"/>
        <v>2.5519999999999996</v>
      </c>
      <c r="I168" s="711"/>
      <c r="J168" s="292">
        <f t="shared" si="81"/>
        <v>3739.2874999999999</v>
      </c>
      <c r="K168" s="777"/>
      <c r="L168" s="292">
        <f t="shared" si="82"/>
        <v>4188.0019999999995</v>
      </c>
      <c r="M168" s="526">
        <v>88</v>
      </c>
      <c r="N168">
        <v>2991.43</v>
      </c>
    </row>
    <row r="169" spans="1:14" ht="15.75" thickBot="1" x14ac:dyDescent="0.3">
      <c r="A169" s="521" t="s">
        <v>94</v>
      </c>
      <c r="B169" s="442">
        <v>15</v>
      </c>
      <c r="C169" s="311">
        <v>96</v>
      </c>
      <c r="D169" s="311">
        <v>3000</v>
      </c>
      <c r="E169" s="522" t="s">
        <v>150</v>
      </c>
      <c r="F169" s="443">
        <v>10</v>
      </c>
      <c r="G169" s="444">
        <f t="shared" si="79"/>
        <v>4.3200000000000002E-2</v>
      </c>
      <c r="H169" s="445">
        <f t="shared" si="80"/>
        <v>2.64</v>
      </c>
      <c r="I169" s="775"/>
      <c r="J169" s="311">
        <f t="shared" si="81"/>
        <v>3868.2249999999999</v>
      </c>
      <c r="K169" s="778"/>
      <c r="L169" s="311">
        <f t="shared" si="82"/>
        <v>4332.4119999999994</v>
      </c>
      <c r="M169" s="526">
        <v>88</v>
      </c>
      <c r="N169">
        <v>3094.58</v>
      </c>
    </row>
    <row r="170" spans="1:14" x14ac:dyDescent="0.25">
      <c r="A170" s="513" t="s">
        <v>94</v>
      </c>
      <c r="B170" s="514">
        <v>15</v>
      </c>
      <c r="C170" s="292">
        <v>96</v>
      </c>
      <c r="D170" s="292">
        <v>1000</v>
      </c>
      <c r="E170" s="515" t="s">
        <v>151</v>
      </c>
      <c r="F170" s="516">
        <v>10</v>
      </c>
      <c r="G170" s="517">
        <f t="shared" ref="G170:G190" si="83">B170*C170*D170/1000000000*F170</f>
        <v>1.4400000000000001E-2</v>
      </c>
      <c r="H170" s="518">
        <f t="shared" si="80"/>
        <v>0.87999999999999989</v>
      </c>
      <c r="I170" s="518"/>
      <c r="J170" s="292">
        <f>N170*1.25</f>
        <v>514.41249999999991</v>
      </c>
      <c r="K170" s="292"/>
      <c r="L170" s="292">
        <f>N170*1.4</f>
        <v>576.14199999999994</v>
      </c>
      <c r="M170" s="526">
        <v>88</v>
      </c>
      <c r="N170">
        <v>411.53</v>
      </c>
    </row>
    <row r="171" spans="1:14" x14ac:dyDescent="0.25">
      <c r="A171" s="513" t="s">
        <v>94</v>
      </c>
      <c r="B171" s="514">
        <v>15</v>
      </c>
      <c r="C171" s="292">
        <v>96</v>
      </c>
      <c r="D171" s="292">
        <v>1100</v>
      </c>
      <c r="E171" s="515" t="s">
        <v>151</v>
      </c>
      <c r="F171" s="516">
        <v>10</v>
      </c>
      <c r="G171" s="517">
        <f t="shared" si="83"/>
        <v>1.584E-2</v>
      </c>
      <c r="H171" s="441">
        <f t="shared" si="80"/>
        <v>0.96799999999999997</v>
      </c>
      <c r="I171" s="441"/>
      <c r="J171" s="292">
        <f t="shared" ref="J171:J190" si="84">N171*1.25</f>
        <v>565.85</v>
      </c>
      <c r="K171" s="291"/>
      <c r="L171" s="292">
        <f t="shared" ref="L171:L190" si="85">N171*1.4</f>
        <v>633.75199999999995</v>
      </c>
      <c r="M171" s="526">
        <v>88</v>
      </c>
      <c r="N171">
        <v>452.68</v>
      </c>
    </row>
    <row r="172" spans="1:14" x14ac:dyDescent="0.25">
      <c r="A172" s="513" t="s">
        <v>94</v>
      </c>
      <c r="B172" s="514">
        <v>15</v>
      </c>
      <c r="C172" s="291">
        <v>96</v>
      </c>
      <c r="D172" s="291">
        <v>1200</v>
      </c>
      <c r="E172" s="515" t="s">
        <v>151</v>
      </c>
      <c r="F172" s="516">
        <v>10</v>
      </c>
      <c r="G172" s="440">
        <f t="shared" si="83"/>
        <v>1.728E-2</v>
      </c>
      <c r="H172" s="441">
        <f t="shared" si="80"/>
        <v>1.056</v>
      </c>
      <c r="I172" s="441"/>
      <c r="J172" s="292">
        <f t="shared" si="84"/>
        <v>617.28750000000002</v>
      </c>
      <c r="K172" s="291"/>
      <c r="L172" s="292">
        <f t="shared" si="85"/>
        <v>691.36199999999997</v>
      </c>
      <c r="M172" s="526">
        <v>88</v>
      </c>
      <c r="N172">
        <v>493.83</v>
      </c>
    </row>
    <row r="173" spans="1:14" x14ac:dyDescent="0.25">
      <c r="A173" s="513" t="s">
        <v>94</v>
      </c>
      <c r="B173" s="514">
        <v>15</v>
      </c>
      <c r="C173" s="291">
        <v>96</v>
      </c>
      <c r="D173" s="291">
        <v>1300</v>
      </c>
      <c r="E173" s="515" t="s">
        <v>151</v>
      </c>
      <c r="F173" s="516">
        <v>10</v>
      </c>
      <c r="G173" s="440">
        <f t="shared" si="83"/>
        <v>1.8720000000000001E-2</v>
      </c>
      <c r="H173" s="441">
        <f t="shared" si="80"/>
        <v>1.1440000000000001</v>
      </c>
      <c r="I173" s="441"/>
      <c r="J173" s="292">
        <f t="shared" si="84"/>
        <v>668.72500000000002</v>
      </c>
      <c r="K173" s="291"/>
      <c r="L173" s="292">
        <f t="shared" si="85"/>
        <v>748.97199999999998</v>
      </c>
      <c r="M173" s="526">
        <v>88</v>
      </c>
      <c r="N173">
        <v>534.98</v>
      </c>
    </row>
    <row r="174" spans="1:14" x14ac:dyDescent="0.25">
      <c r="A174" s="513" t="s">
        <v>94</v>
      </c>
      <c r="B174" s="514">
        <v>15</v>
      </c>
      <c r="C174" s="291">
        <v>96</v>
      </c>
      <c r="D174" s="291">
        <v>1400</v>
      </c>
      <c r="E174" s="515" t="s">
        <v>151</v>
      </c>
      <c r="F174" s="516">
        <v>10</v>
      </c>
      <c r="G174" s="440">
        <f t="shared" si="83"/>
        <v>2.0160000000000001E-2</v>
      </c>
      <c r="H174" s="441">
        <f t="shared" si="80"/>
        <v>1.232</v>
      </c>
      <c r="I174" s="441"/>
      <c r="J174" s="292">
        <f t="shared" si="84"/>
        <v>720.17499999999995</v>
      </c>
      <c r="K174" s="291"/>
      <c r="L174" s="292">
        <f t="shared" si="85"/>
        <v>806.59599999999989</v>
      </c>
      <c r="M174" s="526">
        <v>88</v>
      </c>
      <c r="N174">
        <v>576.14</v>
      </c>
    </row>
    <row r="175" spans="1:14" x14ac:dyDescent="0.25">
      <c r="A175" s="513" t="s">
        <v>94</v>
      </c>
      <c r="B175" s="514">
        <v>15</v>
      </c>
      <c r="C175" s="291">
        <v>96</v>
      </c>
      <c r="D175" s="291">
        <v>1500</v>
      </c>
      <c r="E175" s="515" t="s">
        <v>151</v>
      </c>
      <c r="F175" s="516">
        <v>10</v>
      </c>
      <c r="G175" s="440">
        <f t="shared" si="83"/>
        <v>2.1600000000000001E-2</v>
      </c>
      <c r="H175" s="441">
        <f t="shared" si="80"/>
        <v>1.32</v>
      </c>
      <c r="I175" s="441"/>
      <c r="J175" s="292">
        <f t="shared" si="84"/>
        <v>771.61249999999995</v>
      </c>
      <c r="K175" s="291"/>
      <c r="L175" s="292">
        <f t="shared" si="85"/>
        <v>864.2059999999999</v>
      </c>
      <c r="M175" s="526">
        <v>88</v>
      </c>
      <c r="N175">
        <v>617.29</v>
      </c>
    </row>
    <row r="176" spans="1:14" x14ac:dyDescent="0.25">
      <c r="A176" s="513" t="s">
        <v>94</v>
      </c>
      <c r="B176" s="514">
        <v>15</v>
      </c>
      <c r="C176" s="291">
        <v>96</v>
      </c>
      <c r="D176" s="291">
        <v>1600</v>
      </c>
      <c r="E176" s="515" t="s">
        <v>151</v>
      </c>
      <c r="F176" s="516">
        <v>10</v>
      </c>
      <c r="G176" s="440">
        <f t="shared" si="83"/>
        <v>2.3040000000000001E-2</v>
      </c>
      <c r="H176" s="441">
        <f t="shared" si="80"/>
        <v>1.4080000000000001</v>
      </c>
      <c r="I176" s="441"/>
      <c r="J176" s="292">
        <f t="shared" si="84"/>
        <v>823.05000000000007</v>
      </c>
      <c r="K176" s="291"/>
      <c r="L176" s="292">
        <f t="shared" si="85"/>
        <v>921.81600000000003</v>
      </c>
      <c r="M176" s="526">
        <v>88</v>
      </c>
      <c r="N176">
        <v>658.44</v>
      </c>
    </row>
    <row r="177" spans="1:14" x14ac:dyDescent="0.25">
      <c r="A177" s="513" t="s">
        <v>94</v>
      </c>
      <c r="B177" s="514">
        <v>15</v>
      </c>
      <c r="C177" s="291">
        <v>96</v>
      </c>
      <c r="D177" s="291">
        <v>1700</v>
      </c>
      <c r="E177" s="515" t="s">
        <v>151</v>
      </c>
      <c r="F177" s="516">
        <v>10</v>
      </c>
      <c r="G177" s="440">
        <f t="shared" si="83"/>
        <v>2.4480000000000002E-2</v>
      </c>
      <c r="H177" s="441">
        <f t="shared" si="80"/>
        <v>1.496</v>
      </c>
      <c r="I177" s="441"/>
      <c r="J177" s="292">
        <f t="shared" si="84"/>
        <v>874.5</v>
      </c>
      <c r="K177" s="291"/>
      <c r="L177" s="292">
        <f t="shared" si="85"/>
        <v>979.43999999999994</v>
      </c>
      <c r="M177" s="526">
        <v>88</v>
      </c>
      <c r="N177">
        <v>699.6</v>
      </c>
    </row>
    <row r="178" spans="1:14" x14ac:dyDescent="0.25">
      <c r="A178" s="513" t="s">
        <v>94</v>
      </c>
      <c r="B178" s="514">
        <v>15</v>
      </c>
      <c r="C178" s="291">
        <v>96</v>
      </c>
      <c r="D178" s="291">
        <v>1800</v>
      </c>
      <c r="E178" s="515" t="s">
        <v>151</v>
      </c>
      <c r="F178" s="516">
        <v>10</v>
      </c>
      <c r="G178" s="440">
        <f t="shared" si="83"/>
        <v>2.5920000000000002E-2</v>
      </c>
      <c r="H178" s="441">
        <f t="shared" si="80"/>
        <v>1.5840000000000001</v>
      </c>
      <c r="I178" s="441"/>
      <c r="J178" s="292">
        <f t="shared" si="84"/>
        <v>1173.4375</v>
      </c>
      <c r="K178" s="291"/>
      <c r="L178" s="292">
        <f t="shared" si="85"/>
        <v>1314.25</v>
      </c>
      <c r="M178" s="526">
        <v>88</v>
      </c>
      <c r="N178">
        <v>938.75</v>
      </c>
    </row>
    <row r="179" spans="1:14" x14ac:dyDescent="0.25">
      <c r="A179" s="513" t="s">
        <v>94</v>
      </c>
      <c r="B179" s="514">
        <v>15</v>
      </c>
      <c r="C179" s="291">
        <v>96</v>
      </c>
      <c r="D179" s="291">
        <v>1900</v>
      </c>
      <c r="E179" s="515" t="s">
        <v>151</v>
      </c>
      <c r="F179" s="516">
        <v>10</v>
      </c>
      <c r="G179" s="440">
        <f t="shared" si="83"/>
        <v>2.7360000000000002E-2</v>
      </c>
      <c r="H179" s="441">
        <f t="shared" si="80"/>
        <v>1.6719999999999999</v>
      </c>
      <c r="I179" s="441"/>
      <c r="J179" s="292">
        <f t="shared" si="84"/>
        <v>1238.625</v>
      </c>
      <c r="K179" s="291"/>
      <c r="L179" s="292">
        <f t="shared" si="85"/>
        <v>1387.26</v>
      </c>
      <c r="M179" s="526">
        <v>88</v>
      </c>
      <c r="N179">
        <v>990.9</v>
      </c>
    </row>
    <row r="180" spans="1:14" x14ac:dyDescent="0.25">
      <c r="A180" s="513" t="s">
        <v>94</v>
      </c>
      <c r="B180" s="514">
        <v>15</v>
      </c>
      <c r="C180" s="291">
        <v>96</v>
      </c>
      <c r="D180" s="291">
        <v>2000</v>
      </c>
      <c r="E180" s="515" t="s">
        <v>151</v>
      </c>
      <c r="F180" s="516">
        <v>10</v>
      </c>
      <c r="G180" s="440">
        <f t="shared" si="83"/>
        <v>2.8800000000000003E-2</v>
      </c>
      <c r="H180" s="441">
        <f t="shared" si="80"/>
        <v>1.7599999999999998</v>
      </c>
      <c r="I180" s="441"/>
      <c r="J180" s="292">
        <f t="shared" si="84"/>
        <v>1678.8125</v>
      </c>
      <c r="K180" s="291"/>
      <c r="L180" s="292">
        <f t="shared" si="85"/>
        <v>1880.2699999999998</v>
      </c>
      <c r="M180" s="526">
        <v>88</v>
      </c>
      <c r="N180">
        <v>1343.05</v>
      </c>
    </row>
    <row r="181" spans="1:14" x14ac:dyDescent="0.25">
      <c r="A181" s="513" t="s">
        <v>94</v>
      </c>
      <c r="B181" s="514">
        <v>15</v>
      </c>
      <c r="C181" s="291">
        <v>96</v>
      </c>
      <c r="D181" s="291">
        <v>2100</v>
      </c>
      <c r="E181" s="515" t="s">
        <v>151</v>
      </c>
      <c r="F181" s="516">
        <v>10</v>
      </c>
      <c r="G181" s="440">
        <f t="shared" si="83"/>
        <v>3.0240000000000003E-2</v>
      </c>
      <c r="H181" s="441">
        <f t="shared" si="80"/>
        <v>1.8479999999999999</v>
      </c>
      <c r="I181" s="441"/>
      <c r="J181" s="292">
        <f t="shared" si="84"/>
        <v>1762.7625</v>
      </c>
      <c r="K181" s="291"/>
      <c r="L181" s="292">
        <f t="shared" si="85"/>
        <v>1974.2939999999999</v>
      </c>
      <c r="M181" s="526">
        <v>88</v>
      </c>
      <c r="N181">
        <v>1410.21</v>
      </c>
    </row>
    <row r="182" spans="1:14" x14ac:dyDescent="0.25">
      <c r="A182" s="513" t="s">
        <v>94</v>
      </c>
      <c r="B182" s="393">
        <v>15</v>
      </c>
      <c r="C182" s="291">
        <v>96</v>
      </c>
      <c r="D182" s="291">
        <v>2200</v>
      </c>
      <c r="E182" s="515" t="s">
        <v>151</v>
      </c>
      <c r="F182" s="516">
        <v>10</v>
      </c>
      <c r="G182" s="440">
        <f t="shared" si="83"/>
        <v>3.168E-2</v>
      </c>
      <c r="H182" s="441">
        <f t="shared" si="80"/>
        <v>1.9359999999999999</v>
      </c>
      <c r="I182" s="441"/>
      <c r="J182" s="292">
        <f t="shared" si="84"/>
        <v>1846.6999999999998</v>
      </c>
      <c r="K182" s="291"/>
      <c r="L182" s="292">
        <f t="shared" si="85"/>
        <v>2068.3039999999996</v>
      </c>
      <c r="M182" s="526">
        <v>88</v>
      </c>
      <c r="N182">
        <v>1477.36</v>
      </c>
    </row>
    <row r="183" spans="1:14" x14ac:dyDescent="0.25">
      <c r="A183" s="513" t="s">
        <v>94</v>
      </c>
      <c r="B183" s="393">
        <v>15</v>
      </c>
      <c r="C183" s="291">
        <v>96</v>
      </c>
      <c r="D183" s="291">
        <v>2300</v>
      </c>
      <c r="E183" s="515" t="s">
        <v>151</v>
      </c>
      <c r="F183" s="516">
        <v>10</v>
      </c>
      <c r="G183" s="440">
        <f t="shared" si="83"/>
        <v>3.3119999999999997E-2</v>
      </c>
      <c r="H183" s="441">
        <f t="shared" si="80"/>
        <v>2.024</v>
      </c>
      <c r="I183" s="441"/>
      <c r="J183" s="292">
        <f t="shared" si="84"/>
        <v>1901.8875</v>
      </c>
      <c r="K183" s="291"/>
      <c r="L183" s="292">
        <f t="shared" si="85"/>
        <v>2130.114</v>
      </c>
      <c r="M183" s="526">
        <v>88</v>
      </c>
      <c r="N183">
        <v>1521.51</v>
      </c>
    </row>
    <row r="184" spans="1:14" x14ac:dyDescent="0.25">
      <c r="A184" s="513" t="s">
        <v>94</v>
      </c>
      <c r="B184" s="393">
        <v>15</v>
      </c>
      <c r="C184" s="291">
        <v>96</v>
      </c>
      <c r="D184" s="291">
        <v>2400</v>
      </c>
      <c r="E184" s="515" t="s">
        <v>151</v>
      </c>
      <c r="F184" s="516">
        <v>10</v>
      </c>
      <c r="G184" s="440">
        <f t="shared" si="83"/>
        <v>3.456E-2</v>
      </c>
      <c r="H184" s="441">
        <f t="shared" si="80"/>
        <v>2.1120000000000001</v>
      </c>
      <c r="I184" s="441"/>
      <c r="J184" s="292">
        <f t="shared" si="84"/>
        <v>1984.575</v>
      </c>
      <c r="K184" s="291"/>
      <c r="L184" s="292">
        <f t="shared" si="85"/>
        <v>2222.7240000000002</v>
      </c>
      <c r="M184" s="526">
        <v>88</v>
      </c>
      <c r="N184">
        <v>1587.66</v>
      </c>
    </row>
    <row r="185" spans="1:14" x14ac:dyDescent="0.25">
      <c r="A185" s="513" t="s">
        <v>94</v>
      </c>
      <c r="B185" s="393">
        <v>15</v>
      </c>
      <c r="C185" s="291">
        <v>96</v>
      </c>
      <c r="D185" s="291">
        <v>2500</v>
      </c>
      <c r="E185" s="515" t="s">
        <v>151</v>
      </c>
      <c r="F185" s="516">
        <v>10</v>
      </c>
      <c r="G185" s="440">
        <f t="shared" si="83"/>
        <v>3.5999999999999997E-2</v>
      </c>
      <c r="H185" s="441">
        <f t="shared" si="80"/>
        <v>2.2000000000000002</v>
      </c>
      <c r="I185" s="441"/>
      <c r="J185" s="292">
        <f t="shared" si="84"/>
        <v>2067.2750000000001</v>
      </c>
      <c r="K185" s="291"/>
      <c r="L185" s="292">
        <f t="shared" si="85"/>
        <v>2315.348</v>
      </c>
      <c r="M185" s="526">
        <v>88</v>
      </c>
      <c r="N185">
        <v>1653.82</v>
      </c>
    </row>
    <row r="186" spans="1:14" x14ac:dyDescent="0.25">
      <c r="A186" s="513" t="s">
        <v>94</v>
      </c>
      <c r="B186" s="393">
        <v>15</v>
      </c>
      <c r="C186" s="291">
        <v>96</v>
      </c>
      <c r="D186" s="291">
        <v>2600</v>
      </c>
      <c r="E186" s="515" t="s">
        <v>151</v>
      </c>
      <c r="F186" s="516">
        <v>10</v>
      </c>
      <c r="G186" s="440">
        <f t="shared" si="83"/>
        <v>3.7440000000000001E-2</v>
      </c>
      <c r="H186" s="441">
        <f t="shared" si="80"/>
        <v>2.2880000000000003</v>
      </c>
      <c r="I186" s="441"/>
      <c r="J186" s="292">
        <f t="shared" si="84"/>
        <v>2149.9625000000001</v>
      </c>
      <c r="K186" s="291"/>
      <c r="L186" s="292">
        <f t="shared" si="85"/>
        <v>2407.9580000000001</v>
      </c>
      <c r="M186" s="526">
        <v>88</v>
      </c>
      <c r="N186">
        <v>1719.97</v>
      </c>
    </row>
    <row r="187" spans="1:14" x14ac:dyDescent="0.25">
      <c r="A187" s="513" t="s">
        <v>94</v>
      </c>
      <c r="B187" s="393">
        <v>15</v>
      </c>
      <c r="C187" s="291">
        <v>96</v>
      </c>
      <c r="D187" s="291">
        <v>2700</v>
      </c>
      <c r="E187" s="515" t="s">
        <v>151</v>
      </c>
      <c r="F187" s="516">
        <v>10</v>
      </c>
      <c r="G187" s="440">
        <f t="shared" si="83"/>
        <v>3.8879999999999998E-2</v>
      </c>
      <c r="H187" s="441">
        <f t="shared" si="80"/>
        <v>2.3759999999999999</v>
      </c>
      <c r="I187" s="711"/>
      <c r="J187" s="292">
        <f t="shared" si="84"/>
        <v>2232.6499999999996</v>
      </c>
      <c r="K187" s="777"/>
      <c r="L187" s="292">
        <f t="shared" si="85"/>
        <v>2500.5679999999998</v>
      </c>
      <c r="M187" s="526">
        <v>88</v>
      </c>
      <c r="N187">
        <v>1786.12</v>
      </c>
    </row>
    <row r="188" spans="1:14" x14ac:dyDescent="0.25">
      <c r="A188" s="513" t="s">
        <v>94</v>
      </c>
      <c r="B188" s="393">
        <v>15</v>
      </c>
      <c r="C188" s="291">
        <v>96</v>
      </c>
      <c r="D188" s="291">
        <v>2800</v>
      </c>
      <c r="E188" s="515" t="s">
        <v>151</v>
      </c>
      <c r="F188" s="516">
        <v>10</v>
      </c>
      <c r="G188" s="440">
        <f t="shared" si="83"/>
        <v>4.0320000000000002E-2</v>
      </c>
      <c r="H188" s="441">
        <f t="shared" si="80"/>
        <v>2.464</v>
      </c>
      <c r="I188" s="711"/>
      <c r="J188" s="292">
        <f t="shared" si="84"/>
        <v>2315.3375000000001</v>
      </c>
      <c r="K188" s="777"/>
      <c r="L188" s="292">
        <f t="shared" si="85"/>
        <v>2593.1779999999999</v>
      </c>
      <c r="M188" s="526">
        <v>88</v>
      </c>
      <c r="N188">
        <v>1852.27</v>
      </c>
    </row>
    <row r="189" spans="1:14" x14ac:dyDescent="0.25">
      <c r="A189" s="513" t="s">
        <v>94</v>
      </c>
      <c r="B189" s="393">
        <v>15</v>
      </c>
      <c r="C189" s="291">
        <v>96</v>
      </c>
      <c r="D189" s="291">
        <v>2900</v>
      </c>
      <c r="E189" s="515" t="s">
        <v>151</v>
      </c>
      <c r="F189" s="516">
        <v>10</v>
      </c>
      <c r="G189" s="440">
        <f t="shared" si="83"/>
        <v>4.1759999999999999E-2</v>
      </c>
      <c r="H189" s="441">
        <f t="shared" si="80"/>
        <v>2.5519999999999996</v>
      </c>
      <c r="I189" s="711"/>
      <c r="J189" s="292">
        <f t="shared" si="84"/>
        <v>2398.0374999999999</v>
      </c>
      <c r="K189" s="777"/>
      <c r="L189" s="292">
        <f t="shared" si="85"/>
        <v>2685.8020000000001</v>
      </c>
      <c r="M189" s="526">
        <v>88</v>
      </c>
      <c r="N189">
        <v>1918.43</v>
      </c>
    </row>
    <row r="190" spans="1:14" ht="15.75" thickBot="1" x14ac:dyDescent="0.3">
      <c r="A190" s="521" t="s">
        <v>94</v>
      </c>
      <c r="B190" s="442">
        <v>15</v>
      </c>
      <c r="C190" s="311">
        <v>96</v>
      </c>
      <c r="D190" s="311">
        <v>3000</v>
      </c>
      <c r="E190" s="522" t="s">
        <v>151</v>
      </c>
      <c r="F190" s="443">
        <v>10</v>
      </c>
      <c r="G190" s="444">
        <f t="shared" si="83"/>
        <v>4.3200000000000002E-2</v>
      </c>
      <c r="H190" s="445">
        <f t="shared" si="80"/>
        <v>2.64</v>
      </c>
      <c r="I190" s="775"/>
      <c r="J190" s="311">
        <f t="shared" si="84"/>
        <v>2518.2249999999999</v>
      </c>
      <c r="K190" s="778"/>
      <c r="L190" s="311">
        <f t="shared" si="85"/>
        <v>2820.4119999999998</v>
      </c>
      <c r="M190" s="526">
        <v>88</v>
      </c>
      <c r="N190">
        <v>2014.58</v>
      </c>
    </row>
    <row r="191" spans="1:14" ht="15.75" thickBot="1" x14ac:dyDescent="0.3">
      <c r="A191" s="513" t="s">
        <v>95</v>
      </c>
      <c r="B191" s="514">
        <v>26</v>
      </c>
      <c r="C191" s="292">
        <v>90</v>
      </c>
      <c r="D191" s="292">
        <v>1000</v>
      </c>
      <c r="E191" s="515" t="s">
        <v>149</v>
      </c>
      <c r="F191" s="516">
        <v>1</v>
      </c>
      <c r="G191" s="527">
        <f t="shared" si="69"/>
        <v>2.3400000000000001E-3</v>
      </c>
      <c r="H191" s="528"/>
      <c r="I191" s="776"/>
      <c r="J191" s="781">
        <f>N191*1.25</f>
        <v>152.75</v>
      </c>
      <c r="K191" s="781"/>
      <c r="L191" s="781">
        <f>N191*1.4</f>
        <v>171.07999999999998</v>
      </c>
      <c r="N191">
        <v>122.2</v>
      </c>
    </row>
    <row r="192" spans="1:14" ht="15.75" thickBot="1" x14ac:dyDescent="0.3">
      <c r="A192" s="513" t="s">
        <v>95</v>
      </c>
      <c r="B192" s="514">
        <v>26</v>
      </c>
      <c r="C192" s="292">
        <v>90</v>
      </c>
      <c r="D192" s="291">
        <v>1100</v>
      </c>
      <c r="E192" s="515" t="s">
        <v>149</v>
      </c>
      <c r="F192" s="516">
        <v>1</v>
      </c>
      <c r="G192" s="444">
        <f t="shared" si="69"/>
        <v>2.5739999999999999E-3</v>
      </c>
      <c r="H192" s="445"/>
      <c r="I192" s="711"/>
      <c r="J192" s="781">
        <f t="shared" ref="J192:J207" si="86">N192*1.25</f>
        <v>168.02499999999998</v>
      </c>
      <c r="K192" s="779"/>
      <c r="L192" s="781">
        <f t="shared" ref="L192:L207" si="87">N192*1.4</f>
        <v>188.18799999999996</v>
      </c>
      <c r="N192">
        <v>134.41999999999999</v>
      </c>
    </row>
    <row r="193" spans="1:14" s="747" customFormat="1" ht="15.75" thickBot="1" x14ac:dyDescent="0.3">
      <c r="A193" s="513" t="s">
        <v>95</v>
      </c>
      <c r="B193" s="514">
        <v>26</v>
      </c>
      <c r="C193" s="292">
        <v>90</v>
      </c>
      <c r="D193" s="291">
        <v>1200</v>
      </c>
      <c r="E193" s="515" t="s">
        <v>149</v>
      </c>
      <c r="F193" s="516">
        <v>0</v>
      </c>
      <c r="G193" s="444">
        <f t="shared" ref="G193" si="88">B193*C193*D193/1000000000*F193</f>
        <v>0</v>
      </c>
      <c r="H193" s="445"/>
      <c r="I193" s="711"/>
      <c r="J193" s="781">
        <f t="shared" si="86"/>
        <v>183.29999999999998</v>
      </c>
      <c r="K193" s="779"/>
      <c r="L193" s="781">
        <f t="shared" si="87"/>
        <v>205.29599999999996</v>
      </c>
      <c r="N193" s="747">
        <v>146.63999999999999</v>
      </c>
    </row>
    <row r="194" spans="1:14" ht="15.75" thickBot="1" x14ac:dyDescent="0.3">
      <c r="A194" s="513" t="s">
        <v>95</v>
      </c>
      <c r="B194" s="514">
        <v>26</v>
      </c>
      <c r="C194" s="292">
        <v>90</v>
      </c>
      <c r="D194" s="291">
        <v>1300</v>
      </c>
      <c r="E194" s="515" t="s">
        <v>149</v>
      </c>
      <c r="F194" s="516">
        <v>1</v>
      </c>
      <c r="G194" s="444">
        <f t="shared" si="69"/>
        <v>3.042E-3</v>
      </c>
      <c r="H194" s="445"/>
      <c r="I194" s="711"/>
      <c r="J194" s="781">
        <f t="shared" si="86"/>
        <v>203.75</v>
      </c>
      <c r="K194" s="779"/>
      <c r="L194" s="781">
        <f t="shared" si="87"/>
        <v>228.2</v>
      </c>
      <c r="N194">
        <v>163</v>
      </c>
    </row>
    <row r="195" spans="1:14" s="747" customFormat="1" ht="15.75" thickBot="1" x14ac:dyDescent="0.3">
      <c r="A195" s="513" t="s">
        <v>95</v>
      </c>
      <c r="B195" s="514">
        <v>26</v>
      </c>
      <c r="C195" s="292">
        <v>90</v>
      </c>
      <c r="D195" s="291">
        <v>1400</v>
      </c>
      <c r="E195" s="515" t="s">
        <v>149</v>
      </c>
      <c r="F195" s="516">
        <v>0</v>
      </c>
      <c r="G195" s="444">
        <f t="shared" ref="G195" si="89">B195*C195*D195/1000000000*F195</f>
        <v>0</v>
      </c>
      <c r="H195" s="445"/>
      <c r="I195" s="711"/>
      <c r="J195" s="781">
        <f t="shared" si="86"/>
        <v>247.5</v>
      </c>
      <c r="K195" s="779"/>
      <c r="L195" s="781">
        <f t="shared" si="87"/>
        <v>277.2</v>
      </c>
      <c r="N195" s="747">
        <v>198</v>
      </c>
    </row>
    <row r="196" spans="1:14" ht="15.75" thickBot="1" x14ac:dyDescent="0.3">
      <c r="A196" s="513" t="s">
        <v>95</v>
      </c>
      <c r="B196" s="514">
        <v>26</v>
      </c>
      <c r="C196" s="292">
        <v>90</v>
      </c>
      <c r="D196" s="291">
        <v>1500</v>
      </c>
      <c r="E196" s="515" t="s">
        <v>149</v>
      </c>
      <c r="F196" s="516">
        <v>1</v>
      </c>
      <c r="G196" s="444">
        <f t="shared" si="69"/>
        <v>3.5100000000000001E-3</v>
      </c>
      <c r="H196" s="445"/>
      <c r="I196" s="711"/>
      <c r="J196" s="781">
        <f t="shared" si="86"/>
        <v>270.38749999999999</v>
      </c>
      <c r="K196" s="779"/>
      <c r="L196" s="781">
        <f t="shared" si="87"/>
        <v>302.834</v>
      </c>
      <c r="N196">
        <v>216.31</v>
      </c>
    </row>
    <row r="197" spans="1:14" ht="15.75" thickBot="1" x14ac:dyDescent="0.3">
      <c r="A197" s="513" t="s">
        <v>95</v>
      </c>
      <c r="B197" s="514">
        <v>26</v>
      </c>
      <c r="C197" s="292">
        <v>90</v>
      </c>
      <c r="D197" s="291">
        <v>1600</v>
      </c>
      <c r="E197" s="515" t="s">
        <v>149</v>
      </c>
      <c r="F197" s="516">
        <v>1</v>
      </c>
      <c r="G197" s="444">
        <f t="shared" si="69"/>
        <v>3.7439999999999999E-3</v>
      </c>
      <c r="H197" s="445"/>
      <c r="I197" s="711"/>
      <c r="J197" s="781">
        <f t="shared" si="86"/>
        <v>289</v>
      </c>
      <c r="K197" s="779"/>
      <c r="L197" s="781">
        <f t="shared" si="87"/>
        <v>323.67999999999995</v>
      </c>
      <c r="N197">
        <v>231.2</v>
      </c>
    </row>
    <row r="198" spans="1:14" ht="15.75" thickBot="1" x14ac:dyDescent="0.3">
      <c r="A198" s="513" t="s">
        <v>95</v>
      </c>
      <c r="B198" s="514">
        <v>26</v>
      </c>
      <c r="C198" s="292">
        <v>90</v>
      </c>
      <c r="D198" s="291">
        <v>1700</v>
      </c>
      <c r="E198" s="515" t="s">
        <v>149</v>
      </c>
      <c r="F198" s="516">
        <v>1</v>
      </c>
      <c r="G198" s="444">
        <f t="shared" si="69"/>
        <v>3.9779999999999998E-3</v>
      </c>
      <c r="H198" s="445"/>
      <c r="I198" s="711"/>
      <c r="J198" s="781">
        <f t="shared" si="86"/>
        <v>306.4375</v>
      </c>
      <c r="K198" s="779"/>
      <c r="L198" s="781">
        <f t="shared" si="87"/>
        <v>343.21</v>
      </c>
      <c r="N198">
        <v>245.15</v>
      </c>
    </row>
    <row r="199" spans="1:14" ht="15.75" thickBot="1" x14ac:dyDescent="0.3">
      <c r="A199" s="513" t="s">
        <v>95</v>
      </c>
      <c r="B199" s="514">
        <v>26</v>
      </c>
      <c r="C199" s="292">
        <v>90</v>
      </c>
      <c r="D199" s="291">
        <v>1800</v>
      </c>
      <c r="E199" s="515" t="s">
        <v>149</v>
      </c>
      <c r="F199" s="516">
        <v>1</v>
      </c>
      <c r="G199" s="444">
        <f t="shared" si="69"/>
        <v>4.2119999999999996E-3</v>
      </c>
      <c r="H199" s="445"/>
      <c r="I199" s="711"/>
      <c r="J199" s="781">
        <f t="shared" si="86"/>
        <v>442.125</v>
      </c>
      <c r="K199" s="779"/>
      <c r="L199" s="781">
        <f t="shared" si="87"/>
        <v>495.17999999999995</v>
      </c>
      <c r="N199">
        <v>353.7</v>
      </c>
    </row>
    <row r="200" spans="1:14" s="747" customFormat="1" ht="15.75" thickBot="1" x14ac:dyDescent="0.3">
      <c r="A200" s="513" t="s">
        <v>95</v>
      </c>
      <c r="B200" s="514">
        <v>26</v>
      </c>
      <c r="C200" s="292">
        <v>90</v>
      </c>
      <c r="D200" s="291">
        <v>1900</v>
      </c>
      <c r="E200" s="515" t="s">
        <v>149</v>
      </c>
      <c r="F200" s="516">
        <v>0</v>
      </c>
      <c r="G200" s="444">
        <f t="shared" ref="G200" si="90">B200*C200*D200/1000000000*F200</f>
        <v>0</v>
      </c>
      <c r="H200" s="445"/>
      <c r="I200" s="711"/>
      <c r="J200" s="781">
        <f t="shared" si="86"/>
        <v>466.6875</v>
      </c>
      <c r="K200" s="779"/>
      <c r="L200" s="781">
        <f t="shared" si="87"/>
        <v>522.69000000000005</v>
      </c>
      <c r="N200" s="747">
        <v>373.35</v>
      </c>
    </row>
    <row r="201" spans="1:14" ht="15.75" thickBot="1" x14ac:dyDescent="0.3">
      <c r="A201" s="513" t="s">
        <v>95</v>
      </c>
      <c r="B201" s="514">
        <v>26</v>
      </c>
      <c r="C201" s="292">
        <v>90</v>
      </c>
      <c r="D201" s="291">
        <v>2000</v>
      </c>
      <c r="E201" s="515" t="s">
        <v>149</v>
      </c>
      <c r="F201" s="516">
        <v>1</v>
      </c>
      <c r="G201" s="444">
        <f t="shared" si="69"/>
        <v>4.6800000000000001E-3</v>
      </c>
      <c r="H201" s="445"/>
      <c r="I201" s="711"/>
      <c r="J201" s="781">
        <f t="shared" si="86"/>
        <v>491.25</v>
      </c>
      <c r="K201" s="779"/>
      <c r="L201" s="781">
        <f t="shared" si="87"/>
        <v>550.19999999999993</v>
      </c>
      <c r="N201">
        <v>393</v>
      </c>
    </row>
    <row r="202" spans="1:14" ht="15.75" thickBot="1" x14ac:dyDescent="0.3">
      <c r="A202" s="513" t="s">
        <v>95</v>
      </c>
      <c r="B202" s="514">
        <v>26</v>
      </c>
      <c r="C202" s="292">
        <v>90</v>
      </c>
      <c r="D202" s="291">
        <v>2100</v>
      </c>
      <c r="E202" s="515" t="s">
        <v>149</v>
      </c>
      <c r="F202" s="516">
        <v>1</v>
      </c>
      <c r="G202" s="444">
        <f t="shared" si="69"/>
        <v>4.914E-3</v>
      </c>
      <c r="H202" s="445"/>
      <c r="I202" s="711"/>
      <c r="J202" s="781">
        <f t="shared" si="86"/>
        <v>515.8125</v>
      </c>
      <c r="K202" s="779"/>
      <c r="L202" s="781">
        <f t="shared" si="87"/>
        <v>577.70999999999992</v>
      </c>
      <c r="N202">
        <v>412.65</v>
      </c>
    </row>
    <row r="203" spans="1:14" ht="15.75" thickBot="1" x14ac:dyDescent="0.3">
      <c r="A203" s="513" t="s">
        <v>95</v>
      </c>
      <c r="B203" s="514">
        <v>26</v>
      </c>
      <c r="C203" s="292">
        <v>90</v>
      </c>
      <c r="D203" s="291">
        <v>2200</v>
      </c>
      <c r="E203" s="515" t="s">
        <v>149</v>
      </c>
      <c r="F203" s="516">
        <v>1</v>
      </c>
      <c r="G203" s="444">
        <f t="shared" si="69"/>
        <v>5.1479999999999998E-3</v>
      </c>
      <c r="H203" s="445"/>
      <c r="I203" s="711"/>
      <c r="J203" s="781">
        <f t="shared" si="86"/>
        <v>540.375</v>
      </c>
      <c r="K203" s="779"/>
      <c r="L203" s="781">
        <f t="shared" si="87"/>
        <v>605.22</v>
      </c>
      <c r="N203">
        <v>432.3</v>
      </c>
    </row>
    <row r="204" spans="1:14" s="747" customFormat="1" ht="15.75" thickBot="1" x14ac:dyDescent="0.3">
      <c r="A204" s="513" t="s">
        <v>95</v>
      </c>
      <c r="B204" s="514">
        <v>26</v>
      </c>
      <c r="C204" s="292">
        <v>90</v>
      </c>
      <c r="D204" s="291">
        <v>2300</v>
      </c>
      <c r="E204" s="515" t="s">
        <v>149</v>
      </c>
      <c r="F204" s="516">
        <v>2</v>
      </c>
      <c r="G204" s="444">
        <f t="shared" ref="G204:G205" si="91">B204*C204*D204/1000000000*F204</f>
        <v>1.0763999999999999E-2</v>
      </c>
      <c r="H204" s="445"/>
      <c r="I204" s="711"/>
      <c r="J204" s="781">
        <f t="shared" si="86"/>
        <v>564.9375</v>
      </c>
      <c r="K204" s="779"/>
      <c r="L204" s="781">
        <f t="shared" si="87"/>
        <v>632.7299999999999</v>
      </c>
      <c r="N204" s="747">
        <v>451.95</v>
      </c>
    </row>
    <row r="205" spans="1:14" s="747" customFormat="1" ht="15.75" thickBot="1" x14ac:dyDescent="0.3">
      <c r="A205" s="513" t="s">
        <v>95</v>
      </c>
      <c r="B205" s="514">
        <v>26</v>
      </c>
      <c r="C205" s="292">
        <v>90</v>
      </c>
      <c r="D205" s="291">
        <v>2400</v>
      </c>
      <c r="E205" s="515" t="s">
        <v>149</v>
      </c>
      <c r="F205" s="516">
        <v>3</v>
      </c>
      <c r="G205" s="444">
        <f t="shared" si="91"/>
        <v>1.6848000000000002E-2</v>
      </c>
      <c r="H205" s="445"/>
      <c r="I205" s="711"/>
      <c r="J205" s="781">
        <f t="shared" si="86"/>
        <v>589.5</v>
      </c>
      <c r="K205" s="779"/>
      <c r="L205" s="781">
        <f t="shared" si="87"/>
        <v>660.24</v>
      </c>
      <c r="N205" s="747">
        <v>471.6</v>
      </c>
    </row>
    <row r="206" spans="1:14" s="747" customFormat="1" ht="15.75" thickBot="1" x14ac:dyDescent="0.3">
      <c r="A206" s="513" t="s">
        <v>95</v>
      </c>
      <c r="B206" s="514">
        <v>26</v>
      </c>
      <c r="C206" s="292">
        <v>90</v>
      </c>
      <c r="D206" s="291">
        <v>2500</v>
      </c>
      <c r="E206" s="515" t="s">
        <v>149</v>
      </c>
      <c r="F206" s="516">
        <v>4</v>
      </c>
      <c r="G206" s="444">
        <f t="shared" ref="G206" si="92">B206*C206*D206/1000000000*F206</f>
        <v>2.3400000000000001E-2</v>
      </c>
      <c r="H206" s="445"/>
      <c r="I206" s="711"/>
      <c r="J206" s="781">
        <f t="shared" si="86"/>
        <v>614.0625</v>
      </c>
      <c r="K206" s="779"/>
      <c r="L206" s="781">
        <f t="shared" si="87"/>
        <v>687.75</v>
      </c>
      <c r="N206" s="747">
        <v>491.25</v>
      </c>
    </row>
    <row r="207" spans="1:14" ht="15.75" thickBot="1" x14ac:dyDescent="0.3">
      <c r="A207" s="523" t="s">
        <v>95</v>
      </c>
      <c r="B207" s="524">
        <v>26</v>
      </c>
      <c r="C207" s="525">
        <v>90</v>
      </c>
      <c r="D207" s="311">
        <v>2600</v>
      </c>
      <c r="E207" s="764" t="s">
        <v>149</v>
      </c>
      <c r="F207" s="767">
        <v>1</v>
      </c>
      <c r="G207" s="444">
        <f t="shared" si="69"/>
        <v>6.084E-3</v>
      </c>
      <c r="H207" s="445"/>
      <c r="I207" s="775"/>
      <c r="J207" s="780">
        <f t="shared" si="86"/>
        <v>638.61249999999995</v>
      </c>
      <c r="K207" s="780"/>
      <c r="L207" s="780">
        <f t="shared" si="87"/>
        <v>715.24599999999998</v>
      </c>
      <c r="N207">
        <v>510.89</v>
      </c>
    </row>
    <row r="208" spans="1:14" ht="15.75" thickBot="1" x14ac:dyDescent="0.3">
      <c r="A208" s="513" t="s">
        <v>95</v>
      </c>
      <c r="B208" s="514">
        <v>26</v>
      </c>
      <c r="C208" s="292">
        <v>90</v>
      </c>
      <c r="D208" s="292">
        <v>1000</v>
      </c>
      <c r="E208" s="522" t="s">
        <v>150</v>
      </c>
      <c r="F208" s="516">
        <v>1</v>
      </c>
      <c r="G208" s="527">
        <f t="shared" ref="G208:G237" si="93">B208*C208*D208/1000000000*F208</f>
        <v>2.3400000000000001E-3</v>
      </c>
      <c r="H208" s="528"/>
      <c r="I208" s="776"/>
      <c r="J208" s="781">
        <f>N208*1.25</f>
        <v>139.375</v>
      </c>
      <c r="K208" s="781"/>
      <c r="L208" s="781">
        <f>N208*1.4</f>
        <v>156.1</v>
      </c>
      <c r="N208">
        <v>111.5</v>
      </c>
    </row>
    <row r="209" spans="1:14" ht="15.75" thickBot="1" x14ac:dyDescent="0.3">
      <c r="A209" s="513" t="s">
        <v>95</v>
      </c>
      <c r="B209" s="514">
        <v>26</v>
      </c>
      <c r="C209" s="292">
        <v>90</v>
      </c>
      <c r="D209" s="291">
        <v>1100</v>
      </c>
      <c r="E209" s="522" t="s">
        <v>150</v>
      </c>
      <c r="F209" s="516">
        <v>1</v>
      </c>
      <c r="G209" s="444">
        <f t="shared" si="93"/>
        <v>2.5739999999999999E-3</v>
      </c>
      <c r="H209" s="445"/>
      <c r="I209" s="711"/>
      <c r="J209" s="781">
        <f t="shared" ref="J209:J220" si="94">N209*1.25</f>
        <v>153.3125</v>
      </c>
      <c r="K209" s="779"/>
      <c r="L209" s="781">
        <f t="shared" ref="L209:L220" si="95">N209*1.4</f>
        <v>171.71</v>
      </c>
      <c r="N209">
        <v>122.65</v>
      </c>
    </row>
    <row r="210" spans="1:14" ht="15.75" thickBot="1" x14ac:dyDescent="0.3">
      <c r="A210" s="513" t="s">
        <v>95</v>
      </c>
      <c r="B210" s="514">
        <v>26</v>
      </c>
      <c r="C210" s="292">
        <v>90</v>
      </c>
      <c r="D210" s="291">
        <v>1200</v>
      </c>
      <c r="E210" s="522" t="s">
        <v>150</v>
      </c>
      <c r="F210" s="516">
        <v>0</v>
      </c>
      <c r="G210" s="444">
        <f t="shared" si="93"/>
        <v>0</v>
      </c>
      <c r="H210" s="445"/>
      <c r="I210" s="711"/>
      <c r="J210" s="781">
        <f t="shared" si="94"/>
        <v>166.25</v>
      </c>
      <c r="K210" s="779"/>
      <c r="L210" s="781">
        <f t="shared" si="95"/>
        <v>186.2</v>
      </c>
      <c r="N210" s="747">
        <v>133</v>
      </c>
    </row>
    <row r="211" spans="1:14" ht="15.75" thickBot="1" x14ac:dyDescent="0.3">
      <c r="A211" s="513" t="s">
        <v>95</v>
      </c>
      <c r="B211" s="514">
        <v>26</v>
      </c>
      <c r="C211" s="292">
        <v>90</v>
      </c>
      <c r="D211" s="291">
        <v>1300</v>
      </c>
      <c r="E211" s="522" t="s">
        <v>150</v>
      </c>
      <c r="F211" s="516">
        <v>1</v>
      </c>
      <c r="G211" s="444">
        <f t="shared" si="93"/>
        <v>3.042E-3</v>
      </c>
      <c r="H211" s="445"/>
      <c r="I211" s="711"/>
      <c r="J211" s="781">
        <f t="shared" si="94"/>
        <v>181.1875</v>
      </c>
      <c r="K211" s="779"/>
      <c r="L211" s="781">
        <f t="shared" si="95"/>
        <v>202.92999999999998</v>
      </c>
      <c r="N211" s="747">
        <v>144.94999999999999</v>
      </c>
    </row>
    <row r="212" spans="1:14" ht="15.75" thickBot="1" x14ac:dyDescent="0.3">
      <c r="A212" s="513" t="s">
        <v>95</v>
      </c>
      <c r="B212" s="514">
        <v>26</v>
      </c>
      <c r="C212" s="292">
        <v>90</v>
      </c>
      <c r="D212" s="291">
        <v>1500</v>
      </c>
      <c r="E212" s="522" t="s">
        <v>150</v>
      </c>
      <c r="F212" s="516">
        <v>1</v>
      </c>
      <c r="G212" s="444">
        <f t="shared" si="93"/>
        <v>3.5100000000000001E-3</v>
      </c>
      <c r="H212" s="445"/>
      <c r="I212" s="711"/>
      <c r="J212" s="781">
        <f t="shared" si="94"/>
        <v>248.4375</v>
      </c>
      <c r="K212" s="779"/>
      <c r="L212" s="781">
        <f t="shared" si="95"/>
        <v>278.25</v>
      </c>
      <c r="N212" s="747">
        <v>198.75</v>
      </c>
    </row>
    <row r="213" spans="1:14" ht="15.75" thickBot="1" x14ac:dyDescent="0.3">
      <c r="A213" s="513" t="s">
        <v>95</v>
      </c>
      <c r="B213" s="514">
        <v>26</v>
      </c>
      <c r="C213" s="292">
        <v>90</v>
      </c>
      <c r="D213" s="291">
        <v>1600</v>
      </c>
      <c r="E213" s="522" t="s">
        <v>150</v>
      </c>
      <c r="F213" s="516">
        <v>1</v>
      </c>
      <c r="G213" s="444">
        <f t="shared" si="93"/>
        <v>3.7439999999999999E-3</v>
      </c>
      <c r="H213" s="445"/>
      <c r="I213" s="711"/>
      <c r="J213" s="781">
        <f t="shared" si="94"/>
        <v>265</v>
      </c>
      <c r="K213" s="779"/>
      <c r="L213" s="781">
        <f t="shared" si="95"/>
        <v>296.79999999999995</v>
      </c>
      <c r="N213" s="747">
        <v>212</v>
      </c>
    </row>
    <row r="214" spans="1:14" ht="15.75" thickBot="1" x14ac:dyDescent="0.3">
      <c r="A214" s="513" t="s">
        <v>95</v>
      </c>
      <c r="B214" s="514">
        <v>26</v>
      </c>
      <c r="C214" s="292">
        <v>90</v>
      </c>
      <c r="D214" s="291">
        <v>1700</v>
      </c>
      <c r="E214" s="522" t="s">
        <v>150</v>
      </c>
      <c r="F214" s="516">
        <v>1</v>
      </c>
      <c r="G214" s="444">
        <f t="shared" si="93"/>
        <v>3.9779999999999998E-3</v>
      </c>
      <c r="H214" s="445"/>
      <c r="I214" s="711"/>
      <c r="J214" s="781">
        <f t="shared" si="94"/>
        <v>281.5625</v>
      </c>
      <c r="K214" s="779"/>
      <c r="L214" s="781">
        <f t="shared" si="95"/>
        <v>315.34999999999997</v>
      </c>
      <c r="N214" s="747">
        <v>225.25</v>
      </c>
    </row>
    <row r="215" spans="1:14" ht="15.75" thickBot="1" x14ac:dyDescent="0.3">
      <c r="A215" s="513" t="s">
        <v>95</v>
      </c>
      <c r="B215" s="514">
        <v>26</v>
      </c>
      <c r="C215" s="292">
        <v>90</v>
      </c>
      <c r="D215" s="291">
        <v>1800</v>
      </c>
      <c r="E215" s="522" t="s">
        <v>150</v>
      </c>
      <c r="F215" s="516">
        <v>1</v>
      </c>
      <c r="G215" s="444">
        <f t="shared" si="93"/>
        <v>4.2119999999999996E-3</v>
      </c>
      <c r="H215" s="445"/>
      <c r="I215" s="711"/>
      <c r="J215" s="781">
        <f t="shared" si="94"/>
        <v>350</v>
      </c>
      <c r="K215" s="779"/>
      <c r="L215" s="781">
        <f t="shared" si="95"/>
        <v>392</v>
      </c>
      <c r="N215" s="747">
        <v>280</v>
      </c>
    </row>
    <row r="216" spans="1:14" ht="15.75" thickBot="1" x14ac:dyDescent="0.3">
      <c r="A216" s="513" t="s">
        <v>95</v>
      </c>
      <c r="B216" s="514">
        <v>26</v>
      </c>
      <c r="C216" s="292">
        <v>90</v>
      </c>
      <c r="D216" s="291">
        <v>1900</v>
      </c>
      <c r="E216" s="522" t="s">
        <v>150</v>
      </c>
      <c r="F216" s="516">
        <v>0</v>
      </c>
      <c r="G216" s="444">
        <f t="shared" si="93"/>
        <v>0</v>
      </c>
      <c r="H216" s="445"/>
      <c r="I216" s="711"/>
      <c r="J216" s="781">
        <f t="shared" si="94"/>
        <v>419.1875</v>
      </c>
      <c r="K216" s="779"/>
      <c r="L216" s="781">
        <f t="shared" si="95"/>
        <v>469.49</v>
      </c>
      <c r="N216" s="747">
        <v>335.35</v>
      </c>
    </row>
    <row r="217" spans="1:14" ht="15.75" thickBot="1" x14ac:dyDescent="0.3">
      <c r="A217" s="513" t="s">
        <v>95</v>
      </c>
      <c r="B217" s="514">
        <v>26</v>
      </c>
      <c r="C217" s="292">
        <v>90</v>
      </c>
      <c r="D217" s="291">
        <v>2000</v>
      </c>
      <c r="E217" s="522" t="s">
        <v>150</v>
      </c>
      <c r="F217" s="516">
        <v>1</v>
      </c>
      <c r="G217" s="444">
        <f t="shared" si="93"/>
        <v>4.6800000000000001E-3</v>
      </c>
      <c r="H217" s="445"/>
      <c r="I217" s="711"/>
      <c r="J217" s="781">
        <f t="shared" si="94"/>
        <v>441.25</v>
      </c>
      <c r="K217" s="779"/>
      <c r="L217" s="781">
        <f t="shared" si="95"/>
        <v>494.2</v>
      </c>
      <c r="N217" s="747">
        <v>353</v>
      </c>
    </row>
    <row r="218" spans="1:14" ht="15.75" thickBot="1" x14ac:dyDescent="0.3">
      <c r="A218" s="513" t="s">
        <v>95</v>
      </c>
      <c r="B218" s="514">
        <v>26</v>
      </c>
      <c r="C218" s="292">
        <v>90</v>
      </c>
      <c r="D218" s="291">
        <v>2100</v>
      </c>
      <c r="E218" s="522" t="s">
        <v>150</v>
      </c>
      <c r="F218" s="516">
        <v>1</v>
      </c>
      <c r="G218" s="444">
        <f t="shared" si="93"/>
        <v>4.914E-3</v>
      </c>
      <c r="H218" s="445"/>
      <c r="I218" s="711"/>
      <c r="J218" s="781">
        <f t="shared" si="94"/>
        <v>463.3125</v>
      </c>
      <c r="K218" s="779"/>
      <c r="L218" s="781">
        <f t="shared" si="95"/>
        <v>518.91</v>
      </c>
      <c r="N218" s="747">
        <v>370.65</v>
      </c>
    </row>
    <row r="219" spans="1:14" ht="15.75" thickBot="1" x14ac:dyDescent="0.3">
      <c r="A219" s="513" t="s">
        <v>95</v>
      </c>
      <c r="B219" s="514">
        <v>26</v>
      </c>
      <c r="C219" s="292">
        <v>90</v>
      </c>
      <c r="D219" s="291">
        <v>2200</v>
      </c>
      <c r="E219" s="522" t="s">
        <v>150</v>
      </c>
      <c r="F219" s="516">
        <v>1</v>
      </c>
      <c r="G219" s="444">
        <f t="shared" si="93"/>
        <v>5.1479999999999998E-3</v>
      </c>
      <c r="H219" s="445"/>
      <c r="I219" s="711"/>
      <c r="J219" s="781">
        <f t="shared" si="94"/>
        <v>485.375</v>
      </c>
      <c r="K219" s="779"/>
      <c r="L219" s="781">
        <f t="shared" si="95"/>
        <v>543.62</v>
      </c>
      <c r="N219" s="747">
        <v>388.3</v>
      </c>
    </row>
    <row r="220" spans="1:14" ht="15.75" thickBot="1" x14ac:dyDescent="0.3">
      <c r="A220" s="523" t="s">
        <v>95</v>
      </c>
      <c r="B220" s="524">
        <v>26</v>
      </c>
      <c r="C220" s="525">
        <v>90</v>
      </c>
      <c r="D220" s="311">
        <v>2500</v>
      </c>
      <c r="E220" s="522" t="s">
        <v>150</v>
      </c>
      <c r="F220" s="767">
        <v>1</v>
      </c>
      <c r="G220" s="444">
        <f t="shared" si="93"/>
        <v>5.8500000000000002E-3</v>
      </c>
      <c r="H220" s="445"/>
      <c r="I220" s="775"/>
      <c r="J220" s="780">
        <f t="shared" si="94"/>
        <v>500</v>
      </c>
      <c r="K220" s="780"/>
      <c r="L220" s="780">
        <f t="shared" si="95"/>
        <v>560</v>
      </c>
      <c r="N220" s="747">
        <v>400</v>
      </c>
    </row>
    <row r="221" spans="1:14" ht="15.75" thickBot="1" x14ac:dyDescent="0.3">
      <c r="A221" s="513" t="s">
        <v>95</v>
      </c>
      <c r="B221" s="514">
        <v>26</v>
      </c>
      <c r="C221" s="292">
        <v>90</v>
      </c>
      <c r="D221" s="292">
        <v>1000</v>
      </c>
      <c r="E221" s="515" t="s">
        <v>151</v>
      </c>
      <c r="F221" s="516">
        <v>1</v>
      </c>
      <c r="G221" s="527">
        <f t="shared" si="93"/>
        <v>2.3400000000000001E-3</v>
      </c>
      <c r="H221" s="528"/>
      <c r="I221" s="776"/>
      <c r="J221" s="781">
        <f>N221*1.25</f>
        <v>103.125</v>
      </c>
      <c r="K221" s="781"/>
      <c r="L221" s="781">
        <f>N221*1.4</f>
        <v>115.49999999999999</v>
      </c>
      <c r="M221" s="747"/>
      <c r="N221" s="747">
        <v>82.5</v>
      </c>
    </row>
    <row r="222" spans="1:14" ht="15.75" thickBot="1" x14ac:dyDescent="0.3">
      <c r="A222" s="513" t="s">
        <v>95</v>
      </c>
      <c r="B222" s="514">
        <v>26</v>
      </c>
      <c r="C222" s="292">
        <v>90</v>
      </c>
      <c r="D222" s="291">
        <v>1100</v>
      </c>
      <c r="E222" s="515" t="s">
        <v>151</v>
      </c>
      <c r="F222" s="516">
        <v>1</v>
      </c>
      <c r="G222" s="444">
        <f t="shared" si="93"/>
        <v>2.5739999999999999E-3</v>
      </c>
      <c r="H222" s="445"/>
      <c r="I222" s="711"/>
      <c r="J222" s="781">
        <f t="shared" ref="J222:J237" si="96">N222*1.25</f>
        <v>113.4375</v>
      </c>
      <c r="K222" s="779"/>
      <c r="L222" s="781">
        <f t="shared" ref="L222:L237" si="97">N222*1.4</f>
        <v>127.05</v>
      </c>
      <c r="M222" s="747"/>
      <c r="N222" s="747">
        <v>90.75</v>
      </c>
    </row>
    <row r="223" spans="1:14" ht="15.75" thickBot="1" x14ac:dyDescent="0.3">
      <c r="A223" s="513" t="s">
        <v>95</v>
      </c>
      <c r="B223" s="514">
        <v>26</v>
      </c>
      <c r="C223" s="292">
        <v>90</v>
      </c>
      <c r="D223" s="291">
        <v>1200</v>
      </c>
      <c r="E223" s="515" t="s">
        <v>151</v>
      </c>
      <c r="F223" s="516">
        <v>0</v>
      </c>
      <c r="G223" s="444">
        <f t="shared" si="93"/>
        <v>0</v>
      </c>
      <c r="H223" s="445"/>
      <c r="I223" s="711"/>
      <c r="J223" s="781">
        <f t="shared" si="96"/>
        <v>123.75</v>
      </c>
      <c r="K223" s="779"/>
      <c r="L223" s="781">
        <f t="shared" si="97"/>
        <v>138.6</v>
      </c>
      <c r="M223" s="747"/>
      <c r="N223" s="747">
        <v>99</v>
      </c>
    </row>
    <row r="224" spans="1:14" ht="15.75" thickBot="1" x14ac:dyDescent="0.3">
      <c r="A224" s="513" t="s">
        <v>95</v>
      </c>
      <c r="B224" s="514">
        <v>26</v>
      </c>
      <c r="C224" s="292">
        <v>90</v>
      </c>
      <c r="D224" s="291">
        <v>1300</v>
      </c>
      <c r="E224" s="515" t="s">
        <v>151</v>
      </c>
      <c r="F224" s="516">
        <v>1</v>
      </c>
      <c r="G224" s="444">
        <f t="shared" si="93"/>
        <v>3.042E-3</v>
      </c>
      <c r="H224" s="445"/>
      <c r="I224" s="711"/>
      <c r="J224" s="781">
        <f t="shared" si="96"/>
        <v>134.0625</v>
      </c>
      <c r="K224" s="779"/>
      <c r="L224" s="781">
        <f t="shared" si="97"/>
        <v>150.14999999999998</v>
      </c>
      <c r="M224" s="747"/>
      <c r="N224" s="747">
        <v>107.25</v>
      </c>
    </row>
    <row r="225" spans="1:14" ht="15.75" thickBot="1" x14ac:dyDescent="0.3">
      <c r="A225" s="513" t="s">
        <v>95</v>
      </c>
      <c r="B225" s="514">
        <v>26</v>
      </c>
      <c r="C225" s="292">
        <v>90</v>
      </c>
      <c r="D225" s="291">
        <v>1400</v>
      </c>
      <c r="E225" s="515" t="s">
        <v>151</v>
      </c>
      <c r="F225" s="516">
        <v>0</v>
      </c>
      <c r="G225" s="444">
        <f t="shared" si="93"/>
        <v>0</v>
      </c>
      <c r="H225" s="445"/>
      <c r="I225" s="711"/>
      <c r="J225" s="781">
        <f t="shared" si="96"/>
        <v>144.375</v>
      </c>
      <c r="K225" s="779"/>
      <c r="L225" s="781">
        <f t="shared" si="97"/>
        <v>161.69999999999999</v>
      </c>
      <c r="M225" s="747"/>
      <c r="N225" s="747">
        <v>115.5</v>
      </c>
    </row>
    <row r="226" spans="1:14" ht="15.75" thickBot="1" x14ac:dyDescent="0.3">
      <c r="A226" s="513" t="s">
        <v>95</v>
      </c>
      <c r="B226" s="514">
        <v>26</v>
      </c>
      <c r="C226" s="292">
        <v>90</v>
      </c>
      <c r="D226" s="291">
        <v>1500</v>
      </c>
      <c r="E226" s="515" t="s">
        <v>151</v>
      </c>
      <c r="F226" s="516">
        <v>1</v>
      </c>
      <c r="G226" s="444">
        <f t="shared" si="93"/>
        <v>3.5100000000000001E-3</v>
      </c>
      <c r="H226" s="445"/>
      <c r="I226" s="711"/>
      <c r="J226" s="781">
        <f t="shared" si="96"/>
        <v>203.4375</v>
      </c>
      <c r="K226" s="779"/>
      <c r="L226" s="781">
        <f t="shared" si="97"/>
        <v>227.85</v>
      </c>
      <c r="M226" s="747"/>
      <c r="N226" s="747">
        <v>162.75</v>
      </c>
    </row>
    <row r="227" spans="1:14" ht="15.75" thickBot="1" x14ac:dyDescent="0.3">
      <c r="A227" s="513" t="s">
        <v>95</v>
      </c>
      <c r="B227" s="514">
        <v>26</v>
      </c>
      <c r="C227" s="292">
        <v>90</v>
      </c>
      <c r="D227" s="291">
        <v>1600</v>
      </c>
      <c r="E227" s="515" t="s">
        <v>151</v>
      </c>
      <c r="F227" s="516">
        <v>1</v>
      </c>
      <c r="G227" s="444">
        <f t="shared" si="93"/>
        <v>3.7439999999999999E-3</v>
      </c>
      <c r="H227" s="445"/>
      <c r="I227" s="711"/>
      <c r="J227" s="781">
        <f t="shared" si="96"/>
        <v>217</v>
      </c>
      <c r="K227" s="779"/>
      <c r="L227" s="781">
        <f t="shared" si="97"/>
        <v>243.03999999999996</v>
      </c>
      <c r="M227" s="747"/>
      <c r="N227" s="747">
        <v>173.6</v>
      </c>
    </row>
    <row r="228" spans="1:14" ht="15.75" thickBot="1" x14ac:dyDescent="0.3">
      <c r="A228" s="513" t="s">
        <v>95</v>
      </c>
      <c r="B228" s="514">
        <v>26</v>
      </c>
      <c r="C228" s="292">
        <v>90</v>
      </c>
      <c r="D228" s="291">
        <v>1700</v>
      </c>
      <c r="E228" s="515" t="s">
        <v>151</v>
      </c>
      <c r="F228" s="516">
        <v>1</v>
      </c>
      <c r="G228" s="444">
        <f t="shared" si="93"/>
        <v>3.9779999999999998E-3</v>
      </c>
      <c r="H228" s="445"/>
      <c r="I228" s="711"/>
      <c r="J228" s="781">
        <f t="shared" si="96"/>
        <v>230.5625</v>
      </c>
      <c r="K228" s="779"/>
      <c r="L228" s="781">
        <f t="shared" si="97"/>
        <v>258.22999999999996</v>
      </c>
      <c r="M228" s="747"/>
      <c r="N228" s="747">
        <v>184.45</v>
      </c>
    </row>
    <row r="229" spans="1:14" ht="15.75" thickBot="1" x14ac:dyDescent="0.3">
      <c r="A229" s="513" t="s">
        <v>95</v>
      </c>
      <c r="B229" s="514">
        <v>26</v>
      </c>
      <c r="C229" s="292">
        <v>90</v>
      </c>
      <c r="D229" s="291">
        <v>1800</v>
      </c>
      <c r="E229" s="515" t="s">
        <v>151</v>
      </c>
      <c r="F229" s="516">
        <v>1</v>
      </c>
      <c r="G229" s="444">
        <f t="shared" si="93"/>
        <v>4.2119999999999996E-3</v>
      </c>
      <c r="H229" s="445"/>
      <c r="I229" s="711"/>
      <c r="J229" s="781">
        <f t="shared" si="96"/>
        <v>320.625</v>
      </c>
      <c r="K229" s="779"/>
      <c r="L229" s="781">
        <f t="shared" si="97"/>
        <v>359.09999999999997</v>
      </c>
      <c r="M229" s="747"/>
      <c r="N229" s="747">
        <v>256.5</v>
      </c>
    </row>
    <row r="230" spans="1:14" ht="15.75" thickBot="1" x14ac:dyDescent="0.3">
      <c r="A230" s="513" t="s">
        <v>95</v>
      </c>
      <c r="B230" s="514">
        <v>26</v>
      </c>
      <c r="C230" s="292">
        <v>90</v>
      </c>
      <c r="D230" s="291">
        <v>1900</v>
      </c>
      <c r="E230" s="515" t="s">
        <v>151</v>
      </c>
      <c r="F230" s="516">
        <v>0</v>
      </c>
      <c r="G230" s="444">
        <f t="shared" si="93"/>
        <v>0</v>
      </c>
      <c r="H230" s="445"/>
      <c r="I230" s="711"/>
      <c r="J230" s="781">
        <f t="shared" si="96"/>
        <v>338.4375</v>
      </c>
      <c r="K230" s="779"/>
      <c r="L230" s="781">
        <f t="shared" si="97"/>
        <v>379.04999999999995</v>
      </c>
      <c r="M230" s="747"/>
      <c r="N230" s="747">
        <v>270.75</v>
      </c>
    </row>
    <row r="231" spans="1:14" ht="15.75" thickBot="1" x14ac:dyDescent="0.3">
      <c r="A231" s="513" t="s">
        <v>95</v>
      </c>
      <c r="B231" s="514">
        <v>26</v>
      </c>
      <c r="C231" s="292">
        <v>90</v>
      </c>
      <c r="D231" s="291">
        <v>2000</v>
      </c>
      <c r="E231" s="515" t="s">
        <v>151</v>
      </c>
      <c r="F231" s="516">
        <v>1</v>
      </c>
      <c r="G231" s="444">
        <f t="shared" si="93"/>
        <v>4.6800000000000001E-3</v>
      </c>
      <c r="H231" s="445"/>
      <c r="I231" s="711"/>
      <c r="J231" s="781">
        <f t="shared" si="96"/>
        <v>356.25</v>
      </c>
      <c r="K231" s="779"/>
      <c r="L231" s="781">
        <f t="shared" si="97"/>
        <v>399</v>
      </c>
      <c r="M231" s="747"/>
      <c r="N231" s="747">
        <v>285</v>
      </c>
    </row>
    <row r="232" spans="1:14" ht="15.75" thickBot="1" x14ac:dyDescent="0.3">
      <c r="A232" s="513" t="s">
        <v>95</v>
      </c>
      <c r="B232" s="514">
        <v>26</v>
      </c>
      <c r="C232" s="292">
        <v>90</v>
      </c>
      <c r="D232" s="291">
        <v>2100</v>
      </c>
      <c r="E232" s="515" t="s">
        <v>151</v>
      </c>
      <c r="F232" s="516">
        <v>1</v>
      </c>
      <c r="G232" s="444">
        <f t="shared" si="93"/>
        <v>4.914E-3</v>
      </c>
      <c r="H232" s="445"/>
      <c r="I232" s="711"/>
      <c r="J232" s="781">
        <f t="shared" si="96"/>
        <v>374.0625</v>
      </c>
      <c r="K232" s="779"/>
      <c r="L232" s="781">
        <f t="shared" si="97"/>
        <v>418.95</v>
      </c>
      <c r="M232" s="747"/>
      <c r="N232" s="747">
        <v>299.25</v>
      </c>
    </row>
    <row r="233" spans="1:14" ht="15.75" thickBot="1" x14ac:dyDescent="0.3">
      <c r="A233" s="513" t="s">
        <v>95</v>
      </c>
      <c r="B233" s="514">
        <v>26</v>
      </c>
      <c r="C233" s="292">
        <v>90</v>
      </c>
      <c r="D233" s="291">
        <v>2200</v>
      </c>
      <c r="E233" s="515" t="s">
        <v>151</v>
      </c>
      <c r="F233" s="516">
        <v>1</v>
      </c>
      <c r="G233" s="444">
        <f t="shared" si="93"/>
        <v>5.1479999999999998E-3</v>
      </c>
      <c r="H233" s="445"/>
      <c r="I233" s="711"/>
      <c r="J233" s="781">
        <f t="shared" si="96"/>
        <v>391.875</v>
      </c>
      <c r="K233" s="779"/>
      <c r="L233" s="781">
        <f t="shared" si="97"/>
        <v>438.9</v>
      </c>
      <c r="M233" s="747"/>
      <c r="N233" s="747">
        <v>313.5</v>
      </c>
    </row>
    <row r="234" spans="1:14" ht="15.75" thickBot="1" x14ac:dyDescent="0.3">
      <c r="A234" s="513" t="s">
        <v>95</v>
      </c>
      <c r="B234" s="514">
        <v>26</v>
      </c>
      <c r="C234" s="292">
        <v>90</v>
      </c>
      <c r="D234" s="291">
        <v>2300</v>
      </c>
      <c r="E234" s="515" t="s">
        <v>151</v>
      </c>
      <c r="F234" s="516">
        <v>2</v>
      </c>
      <c r="G234" s="444">
        <f t="shared" si="93"/>
        <v>1.0763999999999999E-2</v>
      </c>
      <c r="H234" s="445"/>
      <c r="I234" s="711"/>
      <c r="J234" s="781">
        <f t="shared" si="96"/>
        <v>409.6875</v>
      </c>
      <c r="K234" s="779"/>
      <c r="L234" s="781">
        <f t="shared" si="97"/>
        <v>458.84999999999997</v>
      </c>
      <c r="M234" s="747"/>
      <c r="N234" s="747">
        <v>327.75</v>
      </c>
    </row>
    <row r="235" spans="1:14" ht="15.75" thickBot="1" x14ac:dyDescent="0.3">
      <c r="A235" s="513" t="s">
        <v>95</v>
      </c>
      <c r="B235" s="514">
        <v>26</v>
      </c>
      <c r="C235" s="292">
        <v>90</v>
      </c>
      <c r="D235" s="291">
        <v>2400</v>
      </c>
      <c r="E235" s="515" t="s">
        <v>151</v>
      </c>
      <c r="F235" s="516">
        <v>3</v>
      </c>
      <c r="G235" s="444">
        <f t="shared" si="93"/>
        <v>1.6848000000000002E-2</v>
      </c>
      <c r="H235" s="445"/>
      <c r="I235" s="711"/>
      <c r="J235" s="781">
        <f t="shared" si="96"/>
        <v>427.5</v>
      </c>
      <c r="K235" s="779"/>
      <c r="L235" s="781">
        <f t="shared" si="97"/>
        <v>478.79999999999995</v>
      </c>
      <c r="M235" s="747"/>
      <c r="N235" s="747">
        <v>342</v>
      </c>
    </row>
    <row r="236" spans="1:14" ht="15.75" thickBot="1" x14ac:dyDescent="0.3">
      <c r="A236" s="513" t="s">
        <v>95</v>
      </c>
      <c r="B236" s="514">
        <v>26</v>
      </c>
      <c r="C236" s="292">
        <v>90</v>
      </c>
      <c r="D236" s="291">
        <v>2500</v>
      </c>
      <c r="E236" s="515" t="s">
        <v>151</v>
      </c>
      <c r="F236" s="516">
        <v>4</v>
      </c>
      <c r="G236" s="444">
        <f t="shared" si="93"/>
        <v>2.3400000000000001E-2</v>
      </c>
      <c r="H236" s="445"/>
      <c r="I236" s="711"/>
      <c r="J236" s="781">
        <f t="shared" si="96"/>
        <v>445.3125</v>
      </c>
      <c r="K236" s="779"/>
      <c r="L236" s="781">
        <f t="shared" si="97"/>
        <v>498.74999999999994</v>
      </c>
      <c r="M236" s="747"/>
      <c r="N236" s="747">
        <v>356.25</v>
      </c>
    </row>
    <row r="237" spans="1:14" ht="15.75" thickBot="1" x14ac:dyDescent="0.3">
      <c r="A237" s="523" t="s">
        <v>95</v>
      </c>
      <c r="B237" s="524">
        <v>26</v>
      </c>
      <c r="C237" s="525">
        <v>90</v>
      </c>
      <c r="D237" s="311">
        <v>2600</v>
      </c>
      <c r="E237" s="515" t="s">
        <v>151</v>
      </c>
      <c r="F237" s="767">
        <v>1</v>
      </c>
      <c r="G237" s="444">
        <f t="shared" si="93"/>
        <v>6.084E-3</v>
      </c>
      <c r="H237" s="445"/>
      <c r="I237" s="775"/>
      <c r="J237" s="780">
        <f t="shared" si="96"/>
        <v>463.11250000000001</v>
      </c>
      <c r="K237" s="780"/>
      <c r="L237" s="780">
        <f t="shared" si="97"/>
        <v>518.68600000000004</v>
      </c>
      <c r="M237" s="747"/>
      <c r="N237" s="747">
        <v>370.49</v>
      </c>
    </row>
  </sheetData>
  <sortState ref="N221:N237">
    <sortCondition ref="N221:N237"/>
  </sortState>
  <mergeCells count="8">
    <mergeCell ref="A1:L1"/>
    <mergeCell ref="F126:H126"/>
    <mergeCell ref="F2:H2"/>
    <mergeCell ref="I126:J126"/>
    <mergeCell ref="K126:L126"/>
    <mergeCell ref="A125:L125"/>
    <mergeCell ref="I2:J2"/>
    <mergeCell ref="K2:L2"/>
  </mergeCells>
  <pageMargins left="0" right="0.11811023622047245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T101"/>
  <sheetViews>
    <sheetView workbookViewId="0">
      <selection activeCell="M84" sqref="M84"/>
    </sheetView>
  </sheetViews>
  <sheetFormatPr defaultColWidth="14.42578125" defaultRowHeight="15" customHeight="1" x14ac:dyDescent="0.25"/>
  <cols>
    <col min="1" max="1" width="17.28515625" customWidth="1"/>
    <col min="2" max="4" width="6" customWidth="1"/>
    <col min="5" max="5" width="4.85546875" bestFit="1" customWidth="1"/>
    <col min="6" max="6" width="4.42578125" customWidth="1"/>
    <col min="7" max="7" width="8.140625" customWidth="1"/>
    <col min="8" max="8" width="7.28515625" customWidth="1"/>
    <col min="9" max="14" width="6.7109375" customWidth="1"/>
  </cols>
  <sheetData>
    <row r="1" spans="1:20" s="193" customFormat="1" ht="15" customHeight="1" x14ac:dyDescent="0.25">
      <c r="A1" s="923" t="s">
        <v>54</v>
      </c>
      <c r="B1" s="924"/>
      <c r="C1" s="924"/>
      <c r="D1" s="924"/>
      <c r="E1" s="924"/>
      <c r="F1" s="924"/>
      <c r="G1" s="924"/>
      <c r="H1" s="924"/>
      <c r="I1" s="924"/>
      <c r="J1" s="924"/>
      <c r="K1" s="924"/>
      <c r="L1" s="924"/>
      <c r="M1" s="924"/>
      <c r="N1" s="924"/>
    </row>
    <row r="2" spans="1:20" s="193" customFormat="1" ht="15" customHeight="1" thickBot="1" x14ac:dyDescent="0.3">
      <c r="A2" s="925"/>
      <c r="B2" s="925"/>
      <c r="C2" s="925"/>
      <c r="D2" s="925"/>
      <c r="E2" s="925"/>
      <c r="F2" s="925"/>
      <c r="G2" s="925"/>
      <c r="H2" s="925"/>
      <c r="I2" s="925"/>
      <c r="J2" s="925"/>
      <c r="K2" s="925"/>
      <c r="L2" s="925"/>
      <c r="M2" s="925"/>
      <c r="N2" s="925"/>
    </row>
    <row r="3" spans="1:20" s="193" customFormat="1" ht="30.6" customHeight="1" x14ac:dyDescent="0.25">
      <c r="A3" s="926" t="s">
        <v>1</v>
      </c>
      <c r="B3" s="24" t="s">
        <v>2</v>
      </c>
      <c r="C3" s="25" t="s">
        <v>3</v>
      </c>
      <c r="D3" s="25" t="s">
        <v>4</v>
      </c>
      <c r="E3" s="1007" t="s">
        <v>5</v>
      </c>
      <c r="F3" s="932" t="s">
        <v>56</v>
      </c>
      <c r="G3" s="933"/>
      <c r="H3" s="931"/>
      <c r="I3" s="202" t="s">
        <v>20</v>
      </c>
      <c r="J3" s="1008" t="s">
        <v>57</v>
      </c>
      <c r="K3" s="1009"/>
      <c r="L3" s="203" t="s">
        <v>20</v>
      </c>
      <c r="M3" s="936" t="s">
        <v>58</v>
      </c>
      <c r="N3" s="937"/>
    </row>
    <row r="4" spans="1:20" s="193" customFormat="1" ht="15" customHeight="1" x14ac:dyDescent="0.25">
      <c r="A4" s="927"/>
      <c r="B4" s="26" t="s">
        <v>8</v>
      </c>
      <c r="C4" s="27" t="s">
        <v>8</v>
      </c>
      <c r="D4" s="27" t="s">
        <v>8</v>
      </c>
      <c r="E4" s="954"/>
      <c r="F4" s="29" t="s">
        <v>9</v>
      </c>
      <c r="G4" s="30" t="s">
        <v>10</v>
      </c>
      <c r="H4" s="31" t="s">
        <v>24</v>
      </c>
      <c r="I4" s="204"/>
      <c r="J4" s="205" t="s">
        <v>59</v>
      </c>
      <c r="K4" s="206" t="s">
        <v>13</v>
      </c>
      <c r="L4" s="207"/>
      <c r="M4" s="28" t="s">
        <v>59</v>
      </c>
      <c r="N4" s="142" t="s">
        <v>13</v>
      </c>
    </row>
    <row r="5" spans="1:20" s="193" customFormat="1" ht="15" customHeight="1" x14ac:dyDescent="0.25">
      <c r="A5" s="194" t="s">
        <v>55</v>
      </c>
      <c r="B5" s="210">
        <v>18</v>
      </c>
      <c r="C5" s="211">
        <v>200</v>
      </c>
      <c r="D5" s="211">
        <v>800</v>
      </c>
      <c r="E5" s="197" t="s">
        <v>27</v>
      </c>
      <c r="F5" s="198">
        <v>1</v>
      </c>
      <c r="G5" s="199">
        <f t="shared" ref="G5:G24" si="0">B5*C5*D5/1000000000*F5</f>
        <v>2.8800000000000002E-3</v>
      </c>
      <c r="H5" s="200">
        <f>(C5*0.1*D5)/100000</f>
        <v>0.16</v>
      </c>
      <c r="I5" s="201">
        <f>J5/H5</f>
        <v>1020.6000000000001</v>
      </c>
      <c r="J5" s="231">
        <f>K5*G5</f>
        <v>163.29600000000002</v>
      </c>
      <c r="K5" s="208">
        <v>56700</v>
      </c>
      <c r="L5" s="201">
        <f t="shared" ref="L5:L14" si="1">M5/H5</f>
        <v>1188</v>
      </c>
      <c r="M5" s="234">
        <f t="shared" ref="M5:M14" si="2">G5*N5</f>
        <v>190.08</v>
      </c>
      <c r="N5" s="209">
        <v>66000</v>
      </c>
    </row>
    <row r="6" spans="1:20" s="193" customFormat="1" ht="15" customHeight="1" x14ac:dyDescent="0.25">
      <c r="A6" s="194" t="s">
        <v>55</v>
      </c>
      <c r="B6" s="210">
        <v>18</v>
      </c>
      <c r="C6" s="211">
        <v>200</v>
      </c>
      <c r="D6" s="211">
        <v>900</v>
      </c>
      <c r="E6" s="197" t="s">
        <v>27</v>
      </c>
      <c r="F6" s="198">
        <v>1</v>
      </c>
      <c r="G6" s="199">
        <f t="shared" si="0"/>
        <v>3.2399999999999998E-3</v>
      </c>
      <c r="H6" s="200">
        <f t="shared" ref="H6:H14" si="3">(C6*0.1*D6)/100000</f>
        <v>0.18</v>
      </c>
      <c r="I6" s="201">
        <f t="shared" ref="I6:I14" si="4">J6/H6</f>
        <v>1020.6</v>
      </c>
      <c r="J6" s="231">
        <f t="shared" ref="J6:J20" si="5">K6*G6</f>
        <v>183.708</v>
      </c>
      <c r="K6" s="208">
        <v>56700</v>
      </c>
      <c r="L6" s="201">
        <f>M6/H6</f>
        <v>1188</v>
      </c>
      <c r="M6" s="234">
        <f t="shared" si="2"/>
        <v>213.83999999999997</v>
      </c>
      <c r="N6" s="209">
        <v>66000</v>
      </c>
    </row>
    <row r="7" spans="1:20" s="193" customFormat="1" ht="15" customHeight="1" x14ac:dyDescent="0.25">
      <c r="A7" s="194" t="s">
        <v>55</v>
      </c>
      <c r="B7" s="210">
        <v>18</v>
      </c>
      <c r="C7" s="211">
        <v>200</v>
      </c>
      <c r="D7" s="211">
        <v>1000</v>
      </c>
      <c r="E7" s="197" t="s">
        <v>27</v>
      </c>
      <c r="F7" s="198">
        <v>1</v>
      </c>
      <c r="G7" s="199">
        <f t="shared" si="0"/>
        <v>3.5999999999999999E-3</v>
      </c>
      <c r="H7" s="200">
        <f t="shared" si="3"/>
        <v>0.2</v>
      </c>
      <c r="I7" s="201">
        <f t="shared" si="4"/>
        <v>1020.6</v>
      </c>
      <c r="J7" s="231">
        <f t="shared" si="5"/>
        <v>204.12</v>
      </c>
      <c r="K7" s="208">
        <v>56700</v>
      </c>
      <c r="L7" s="201">
        <f t="shared" si="1"/>
        <v>1188</v>
      </c>
      <c r="M7" s="234">
        <f t="shared" si="2"/>
        <v>237.6</v>
      </c>
      <c r="N7" s="209">
        <v>66000</v>
      </c>
    </row>
    <row r="8" spans="1:20" s="193" customFormat="1" ht="15" customHeight="1" x14ac:dyDescent="0.25">
      <c r="A8" s="194" t="s">
        <v>55</v>
      </c>
      <c r="B8" s="210">
        <v>18</v>
      </c>
      <c r="C8" s="211">
        <v>200</v>
      </c>
      <c r="D8" s="211">
        <v>1200</v>
      </c>
      <c r="E8" s="197" t="s">
        <v>27</v>
      </c>
      <c r="F8" s="198">
        <v>1</v>
      </c>
      <c r="G8" s="199">
        <f t="shared" si="0"/>
        <v>4.3200000000000001E-3</v>
      </c>
      <c r="H8" s="200">
        <f t="shared" si="3"/>
        <v>0.24</v>
      </c>
      <c r="I8" s="201">
        <f t="shared" si="4"/>
        <v>1020.6000000000001</v>
      </c>
      <c r="J8" s="231">
        <f t="shared" si="5"/>
        <v>244.94400000000002</v>
      </c>
      <c r="K8" s="208">
        <v>56700</v>
      </c>
      <c r="L8" s="201">
        <f t="shared" si="1"/>
        <v>1188</v>
      </c>
      <c r="M8" s="234">
        <f t="shared" si="2"/>
        <v>285.12</v>
      </c>
      <c r="N8" s="209">
        <v>66000</v>
      </c>
    </row>
    <row r="9" spans="1:20" s="193" customFormat="1" ht="15" customHeight="1" x14ac:dyDescent="0.25">
      <c r="A9" s="194" t="s">
        <v>55</v>
      </c>
      <c r="B9" s="195">
        <v>18</v>
      </c>
      <c r="C9" s="196">
        <v>300</v>
      </c>
      <c r="D9" s="196">
        <v>2000</v>
      </c>
      <c r="E9" s="197" t="s">
        <v>27</v>
      </c>
      <c r="F9" s="198">
        <v>1</v>
      </c>
      <c r="G9" s="199">
        <f t="shared" si="0"/>
        <v>1.0800000000000001E-2</v>
      </c>
      <c r="H9" s="200">
        <f t="shared" si="3"/>
        <v>0.6</v>
      </c>
      <c r="I9" s="201">
        <f t="shared" si="4"/>
        <v>1020.6</v>
      </c>
      <c r="J9" s="231">
        <f t="shared" si="5"/>
        <v>612.36</v>
      </c>
      <c r="K9" s="208">
        <v>56700</v>
      </c>
      <c r="L9" s="201">
        <f t="shared" si="1"/>
        <v>1188.0000000000002</v>
      </c>
      <c r="M9" s="234">
        <f t="shared" si="2"/>
        <v>712.80000000000007</v>
      </c>
      <c r="N9" s="209">
        <v>66000</v>
      </c>
    </row>
    <row r="10" spans="1:20" s="193" customFormat="1" ht="15" customHeight="1" x14ac:dyDescent="0.25">
      <c r="A10" s="194" t="s">
        <v>55</v>
      </c>
      <c r="B10" s="195">
        <v>18</v>
      </c>
      <c r="C10" s="196">
        <v>300</v>
      </c>
      <c r="D10" s="196">
        <v>2500</v>
      </c>
      <c r="E10" s="197" t="s">
        <v>27</v>
      </c>
      <c r="F10" s="198">
        <v>1</v>
      </c>
      <c r="G10" s="199">
        <f t="shared" si="0"/>
        <v>1.35E-2</v>
      </c>
      <c r="H10" s="200">
        <f t="shared" si="3"/>
        <v>0.75</v>
      </c>
      <c r="I10" s="201">
        <f t="shared" si="4"/>
        <v>1020.6</v>
      </c>
      <c r="J10" s="231">
        <f t="shared" si="5"/>
        <v>765.45</v>
      </c>
      <c r="K10" s="208">
        <v>56700</v>
      </c>
      <c r="L10" s="201">
        <f t="shared" si="1"/>
        <v>1188</v>
      </c>
      <c r="M10" s="234">
        <f t="shared" si="2"/>
        <v>891</v>
      </c>
      <c r="N10" s="209">
        <v>66000</v>
      </c>
    </row>
    <row r="11" spans="1:20" s="193" customFormat="1" ht="15" customHeight="1" x14ac:dyDescent="0.25">
      <c r="A11" s="194" t="s">
        <v>55</v>
      </c>
      <c r="B11" s="195">
        <v>18</v>
      </c>
      <c r="C11" s="196">
        <v>300</v>
      </c>
      <c r="D11" s="196">
        <v>3000</v>
      </c>
      <c r="E11" s="197" t="s">
        <v>27</v>
      </c>
      <c r="F11" s="198">
        <v>1</v>
      </c>
      <c r="G11" s="199">
        <f t="shared" si="0"/>
        <v>1.6199999999999999E-2</v>
      </c>
      <c r="H11" s="200">
        <f t="shared" si="3"/>
        <v>0.9</v>
      </c>
      <c r="I11" s="201">
        <f t="shared" si="4"/>
        <v>1020.5999999999999</v>
      </c>
      <c r="J11" s="231">
        <f t="shared" si="5"/>
        <v>918.54</v>
      </c>
      <c r="K11" s="208">
        <v>56700</v>
      </c>
      <c r="L11" s="201">
        <f t="shared" si="1"/>
        <v>1188</v>
      </c>
      <c r="M11" s="234">
        <f t="shared" si="2"/>
        <v>1069.2</v>
      </c>
      <c r="N11" s="209">
        <v>66000</v>
      </c>
    </row>
    <row r="12" spans="1:20" s="193" customFormat="1" ht="15" customHeight="1" x14ac:dyDescent="0.25">
      <c r="A12" s="194" t="s">
        <v>55</v>
      </c>
      <c r="B12" s="210">
        <v>18</v>
      </c>
      <c r="C12" s="211">
        <v>400</v>
      </c>
      <c r="D12" s="211">
        <v>2000</v>
      </c>
      <c r="E12" s="197" t="s">
        <v>27</v>
      </c>
      <c r="F12" s="198">
        <v>1</v>
      </c>
      <c r="G12" s="199">
        <f t="shared" si="0"/>
        <v>1.44E-2</v>
      </c>
      <c r="H12" s="200">
        <f t="shared" si="3"/>
        <v>0.8</v>
      </c>
      <c r="I12" s="201">
        <f t="shared" si="4"/>
        <v>1020.6</v>
      </c>
      <c r="J12" s="231">
        <f t="shared" si="5"/>
        <v>816.48</v>
      </c>
      <c r="K12" s="208">
        <v>56700</v>
      </c>
      <c r="L12" s="201">
        <f t="shared" si="1"/>
        <v>1188</v>
      </c>
      <c r="M12" s="234">
        <f t="shared" si="2"/>
        <v>950.4</v>
      </c>
      <c r="N12" s="209">
        <v>66000</v>
      </c>
    </row>
    <row r="13" spans="1:20" s="193" customFormat="1" ht="15" customHeight="1" x14ac:dyDescent="0.25">
      <c r="A13" s="194" t="s">
        <v>55</v>
      </c>
      <c r="B13" s="210">
        <v>18</v>
      </c>
      <c r="C13" s="211">
        <v>400</v>
      </c>
      <c r="D13" s="211">
        <v>2500</v>
      </c>
      <c r="E13" s="197" t="s">
        <v>27</v>
      </c>
      <c r="F13" s="198">
        <v>1</v>
      </c>
      <c r="G13" s="199">
        <f t="shared" si="0"/>
        <v>1.7999999999999999E-2</v>
      </c>
      <c r="H13" s="200">
        <f t="shared" si="3"/>
        <v>1</v>
      </c>
      <c r="I13" s="201">
        <f t="shared" si="4"/>
        <v>1020.5999999999999</v>
      </c>
      <c r="J13" s="231">
        <f t="shared" si="5"/>
        <v>1020.5999999999999</v>
      </c>
      <c r="K13" s="208">
        <v>56700</v>
      </c>
      <c r="L13" s="201">
        <f t="shared" si="1"/>
        <v>1188</v>
      </c>
      <c r="M13" s="234">
        <f t="shared" si="2"/>
        <v>1188</v>
      </c>
      <c r="N13" s="209">
        <v>66000</v>
      </c>
    </row>
    <row r="14" spans="1:20" s="193" customFormat="1" ht="15" customHeight="1" x14ac:dyDescent="0.25">
      <c r="A14" s="194" t="s">
        <v>55</v>
      </c>
      <c r="B14" s="210">
        <v>18</v>
      </c>
      <c r="C14" s="211">
        <v>400</v>
      </c>
      <c r="D14" s="211">
        <v>3000</v>
      </c>
      <c r="E14" s="197" t="s">
        <v>27</v>
      </c>
      <c r="F14" s="198">
        <v>1</v>
      </c>
      <c r="G14" s="199">
        <f t="shared" si="0"/>
        <v>2.1600000000000001E-2</v>
      </c>
      <c r="H14" s="200">
        <f t="shared" si="3"/>
        <v>1.2</v>
      </c>
      <c r="I14" s="201">
        <f t="shared" si="4"/>
        <v>1020.6</v>
      </c>
      <c r="J14" s="231">
        <f t="shared" si="5"/>
        <v>1224.72</v>
      </c>
      <c r="K14" s="208">
        <v>56700</v>
      </c>
      <c r="L14" s="201">
        <f t="shared" si="1"/>
        <v>1188.0000000000002</v>
      </c>
      <c r="M14" s="234">
        <f t="shared" si="2"/>
        <v>1425.6000000000001</v>
      </c>
      <c r="N14" s="209">
        <v>66000</v>
      </c>
    </row>
    <row r="15" spans="1:20" ht="15" customHeight="1" x14ac:dyDescent="0.25">
      <c r="A15" s="194" t="s">
        <v>55</v>
      </c>
      <c r="B15" s="195">
        <v>18</v>
      </c>
      <c r="C15" s="196">
        <v>500</v>
      </c>
      <c r="D15" s="196">
        <v>2000</v>
      </c>
      <c r="E15" s="197" t="s">
        <v>27</v>
      </c>
      <c r="F15" s="198">
        <v>1</v>
      </c>
      <c r="G15" s="199">
        <f t="shared" si="0"/>
        <v>1.7999999999999999E-2</v>
      </c>
      <c r="H15" s="200">
        <f>(C15*0.1*D15)/100000</f>
        <v>1</v>
      </c>
      <c r="I15" s="201">
        <f>J15/H15</f>
        <v>1020.5999999999999</v>
      </c>
      <c r="J15" s="231">
        <f t="shared" si="5"/>
        <v>1020.5999999999999</v>
      </c>
      <c r="K15" s="208">
        <v>56700</v>
      </c>
      <c r="L15" s="201">
        <f t="shared" ref="L15" si="6">M15/H15</f>
        <v>1188</v>
      </c>
      <c r="M15" s="234">
        <f t="shared" ref="M15:M36" si="7">G15*N15</f>
        <v>1188</v>
      </c>
      <c r="N15" s="209">
        <v>66000</v>
      </c>
      <c r="O15" s="1"/>
      <c r="P15" s="1"/>
      <c r="Q15" s="1"/>
      <c r="R15" s="1"/>
      <c r="S15" s="1"/>
      <c r="T15" s="1"/>
    </row>
    <row r="16" spans="1:20" ht="14.25" customHeight="1" x14ac:dyDescent="0.25">
      <c r="A16" s="194" t="s">
        <v>55</v>
      </c>
      <c r="B16" s="195">
        <v>18</v>
      </c>
      <c r="C16" s="196">
        <v>500</v>
      </c>
      <c r="D16" s="196">
        <v>2500</v>
      </c>
      <c r="E16" s="197" t="s">
        <v>27</v>
      </c>
      <c r="F16" s="198">
        <v>1</v>
      </c>
      <c r="G16" s="199">
        <f t="shared" si="0"/>
        <v>2.2499999999999999E-2</v>
      </c>
      <c r="H16" s="200">
        <f t="shared" ref="H16:H36" si="8">(C16*0.1*D16)/100000</f>
        <v>1.25</v>
      </c>
      <c r="I16" s="201">
        <f t="shared" ref="I16:I36" si="9">J16/H16</f>
        <v>1020.6</v>
      </c>
      <c r="J16" s="231">
        <f t="shared" si="5"/>
        <v>1275.75</v>
      </c>
      <c r="K16" s="208">
        <v>56700</v>
      </c>
      <c r="L16" s="201">
        <f>M16/H16</f>
        <v>1188</v>
      </c>
      <c r="M16" s="234">
        <f t="shared" si="7"/>
        <v>1485</v>
      </c>
      <c r="N16" s="209">
        <v>66000</v>
      </c>
      <c r="O16" s="1"/>
      <c r="P16" s="1"/>
      <c r="Q16" s="1"/>
      <c r="R16" s="1"/>
      <c r="S16" s="1"/>
      <c r="T16" s="1"/>
    </row>
    <row r="17" spans="1:20" ht="15" customHeight="1" x14ac:dyDescent="0.25">
      <c r="A17" s="194" t="s">
        <v>55</v>
      </c>
      <c r="B17" s="195">
        <v>18</v>
      </c>
      <c r="C17" s="196">
        <v>500</v>
      </c>
      <c r="D17" s="196">
        <v>3000</v>
      </c>
      <c r="E17" s="197" t="s">
        <v>27</v>
      </c>
      <c r="F17" s="198">
        <v>1</v>
      </c>
      <c r="G17" s="199">
        <f t="shared" si="0"/>
        <v>2.7E-2</v>
      </c>
      <c r="H17" s="200">
        <f t="shared" si="8"/>
        <v>1.5</v>
      </c>
      <c r="I17" s="201">
        <f t="shared" si="9"/>
        <v>1020.6</v>
      </c>
      <c r="J17" s="231">
        <f t="shared" si="5"/>
        <v>1530.9</v>
      </c>
      <c r="K17" s="208">
        <v>56700</v>
      </c>
      <c r="L17" s="201">
        <f t="shared" ref="L17:L36" si="10">M17/H17</f>
        <v>1188</v>
      </c>
      <c r="M17" s="234">
        <f t="shared" si="7"/>
        <v>1782</v>
      </c>
      <c r="N17" s="209">
        <v>66000</v>
      </c>
      <c r="O17" s="1"/>
      <c r="P17" s="1"/>
      <c r="Q17" s="1"/>
      <c r="R17" s="1"/>
      <c r="S17" s="1"/>
      <c r="T17" s="1"/>
    </row>
    <row r="18" spans="1:20" ht="15.75" customHeight="1" x14ac:dyDescent="0.25">
      <c r="A18" s="194" t="s">
        <v>55</v>
      </c>
      <c r="B18" s="210">
        <v>18</v>
      </c>
      <c r="C18" s="211">
        <v>600</v>
      </c>
      <c r="D18" s="211">
        <v>2000</v>
      </c>
      <c r="E18" s="197" t="s">
        <v>27</v>
      </c>
      <c r="F18" s="198">
        <v>1</v>
      </c>
      <c r="G18" s="199">
        <f t="shared" si="0"/>
        <v>2.1600000000000001E-2</v>
      </c>
      <c r="H18" s="200">
        <f t="shared" si="8"/>
        <v>1.2</v>
      </c>
      <c r="I18" s="201">
        <f t="shared" si="9"/>
        <v>1020.6</v>
      </c>
      <c r="J18" s="231">
        <f t="shared" si="5"/>
        <v>1224.72</v>
      </c>
      <c r="K18" s="208">
        <v>56700</v>
      </c>
      <c r="L18" s="201">
        <f t="shared" si="10"/>
        <v>1188.0000000000002</v>
      </c>
      <c r="M18" s="234">
        <f t="shared" si="7"/>
        <v>1425.6000000000001</v>
      </c>
      <c r="N18" s="209">
        <v>66000</v>
      </c>
      <c r="O18" s="1"/>
      <c r="P18" s="1"/>
      <c r="Q18" s="1"/>
      <c r="R18" s="1"/>
      <c r="S18" s="1"/>
      <c r="T18" s="1"/>
    </row>
    <row r="19" spans="1:20" ht="15.75" customHeight="1" x14ac:dyDescent="0.25">
      <c r="A19" s="194" t="s">
        <v>55</v>
      </c>
      <c r="B19" s="210">
        <v>18</v>
      </c>
      <c r="C19" s="211">
        <v>600</v>
      </c>
      <c r="D19" s="211">
        <v>2500</v>
      </c>
      <c r="E19" s="197" t="s">
        <v>27</v>
      </c>
      <c r="F19" s="198">
        <v>1</v>
      </c>
      <c r="G19" s="199">
        <f t="shared" si="0"/>
        <v>2.7E-2</v>
      </c>
      <c r="H19" s="200">
        <f t="shared" si="8"/>
        <v>1.5</v>
      </c>
      <c r="I19" s="201">
        <f t="shared" si="9"/>
        <v>1020.6</v>
      </c>
      <c r="J19" s="231">
        <f t="shared" si="5"/>
        <v>1530.9</v>
      </c>
      <c r="K19" s="208">
        <v>56700</v>
      </c>
      <c r="L19" s="201">
        <f t="shared" si="10"/>
        <v>1188</v>
      </c>
      <c r="M19" s="234">
        <f t="shared" si="7"/>
        <v>1782</v>
      </c>
      <c r="N19" s="209">
        <v>66000</v>
      </c>
    </row>
    <row r="20" spans="1:20" ht="15.75" customHeight="1" thickBot="1" x14ac:dyDescent="0.3">
      <c r="A20" s="222" t="s">
        <v>55</v>
      </c>
      <c r="B20" s="229">
        <v>18</v>
      </c>
      <c r="C20" s="230">
        <v>600</v>
      </c>
      <c r="D20" s="230">
        <v>3000</v>
      </c>
      <c r="E20" s="224" t="s">
        <v>27</v>
      </c>
      <c r="F20" s="225">
        <v>1</v>
      </c>
      <c r="G20" s="226">
        <f t="shared" si="0"/>
        <v>3.2399999999999998E-2</v>
      </c>
      <c r="H20" s="227">
        <f t="shared" si="8"/>
        <v>1.8</v>
      </c>
      <c r="I20" s="228">
        <f t="shared" si="9"/>
        <v>1020.5999999999999</v>
      </c>
      <c r="J20" s="231">
        <f t="shared" si="5"/>
        <v>1837.08</v>
      </c>
      <c r="K20" s="742">
        <v>56700</v>
      </c>
      <c r="L20" s="228">
        <f t="shared" si="10"/>
        <v>1188</v>
      </c>
      <c r="M20" s="232">
        <f t="shared" si="7"/>
        <v>2138.4</v>
      </c>
      <c r="N20" s="836">
        <v>66000</v>
      </c>
    </row>
    <row r="21" spans="1:20" ht="15.75" customHeight="1" x14ac:dyDescent="0.25">
      <c r="A21" s="212" t="s">
        <v>55</v>
      </c>
      <c r="B21" s="244">
        <v>18</v>
      </c>
      <c r="C21" s="245">
        <v>200</v>
      </c>
      <c r="D21" s="245">
        <v>800</v>
      </c>
      <c r="E21" s="215" t="s">
        <v>60</v>
      </c>
      <c r="F21" s="216">
        <v>1</v>
      </c>
      <c r="G21" s="217">
        <f t="shared" si="0"/>
        <v>2.8800000000000002E-3</v>
      </c>
      <c r="H21" s="218">
        <f t="shared" si="8"/>
        <v>0.16</v>
      </c>
      <c r="I21" s="219">
        <f t="shared" si="9"/>
        <v>669.6</v>
      </c>
      <c r="J21" s="233">
        <f>K21*G21</f>
        <v>107.13600000000001</v>
      </c>
      <c r="K21" s="220">
        <v>37200</v>
      </c>
      <c r="L21" s="219">
        <f t="shared" si="10"/>
        <v>781.2</v>
      </c>
      <c r="M21" s="233">
        <f t="shared" si="7"/>
        <v>124.992</v>
      </c>
      <c r="N21" s="221">
        <v>43400</v>
      </c>
    </row>
    <row r="22" spans="1:20" ht="15.75" customHeight="1" x14ac:dyDescent="0.25">
      <c r="A22" s="194" t="s">
        <v>55</v>
      </c>
      <c r="B22" s="210">
        <v>18</v>
      </c>
      <c r="C22" s="211">
        <v>200</v>
      </c>
      <c r="D22" s="211">
        <v>900</v>
      </c>
      <c r="E22" s="215" t="s">
        <v>60</v>
      </c>
      <c r="F22" s="198">
        <v>1</v>
      </c>
      <c r="G22" s="199">
        <f t="shared" si="0"/>
        <v>3.2399999999999998E-3</v>
      </c>
      <c r="H22" s="200">
        <f t="shared" si="8"/>
        <v>0.18</v>
      </c>
      <c r="I22" s="201">
        <f t="shared" si="9"/>
        <v>669.6</v>
      </c>
      <c r="J22" s="231">
        <f t="shared" ref="J22:J36" si="11">K22*G22</f>
        <v>120.52799999999999</v>
      </c>
      <c r="K22" s="220">
        <v>37200</v>
      </c>
      <c r="L22" s="201">
        <f t="shared" si="10"/>
        <v>781.19999999999993</v>
      </c>
      <c r="M22" s="234">
        <f t="shared" si="7"/>
        <v>140.61599999999999</v>
      </c>
      <c r="N22" s="221">
        <v>43400</v>
      </c>
    </row>
    <row r="23" spans="1:20" ht="15.75" customHeight="1" x14ac:dyDescent="0.25">
      <c r="A23" s="194" t="s">
        <v>55</v>
      </c>
      <c r="B23" s="210">
        <v>18</v>
      </c>
      <c r="C23" s="211">
        <v>200</v>
      </c>
      <c r="D23" s="211">
        <v>1000</v>
      </c>
      <c r="E23" s="215" t="s">
        <v>60</v>
      </c>
      <c r="F23" s="198">
        <v>1</v>
      </c>
      <c r="G23" s="199">
        <f t="shared" si="0"/>
        <v>3.5999999999999999E-3</v>
      </c>
      <c r="H23" s="200">
        <f t="shared" si="8"/>
        <v>0.2</v>
      </c>
      <c r="I23" s="201">
        <f t="shared" si="9"/>
        <v>669.59999999999991</v>
      </c>
      <c r="J23" s="231">
        <f t="shared" si="11"/>
        <v>133.91999999999999</v>
      </c>
      <c r="K23" s="220">
        <v>37200</v>
      </c>
      <c r="L23" s="201">
        <f t="shared" si="10"/>
        <v>781.2</v>
      </c>
      <c r="M23" s="234">
        <f t="shared" si="7"/>
        <v>156.24</v>
      </c>
      <c r="N23" s="221">
        <v>43400</v>
      </c>
    </row>
    <row r="24" spans="1:20" ht="15.75" customHeight="1" x14ac:dyDescent="0.25">
      <c r="A24" s="194" t="s">
        <v>55</v>
      </c>
      <c r="B24" s="210">
        <v>18</v>
      </c>
      <c r="C24" s="211">
        <v>200</v>
      </c>
      <c r="D24" s="211">
        <v>1200</v>
      </c>
      <c r="E24" s="215" t="s">
        <v>60</v>
      </c>
      <c r="F24" s="198">
        <v>1</v>
      </c>
      <c r="G24" s="199">
        <f t="shared" si="0"/>
        <v>4.3200000000000001E-3</v>
      </c>
      <c r="H24" s="200">
        <f t="shared" si="8"/>
        <v>0.24</v>
      </c>
      <c r="I24" s="201">
        <f t="shared" si="9"/>
        <v>669.6</v>
      </c>
      <c r="J24" s="231">
        <f t="shared" si="11"/>
        <v>160.70400000000001</v>
      </c>
      <c r="K24" s="220">
        <v>37200</v>
      </c>
      <c r="L24" s="201">
        <f t="shared" si="10"/>
        <v>781.2</v>
      </c>
      <c r="M24" s="234">
        <f t="shared" si="7"/>
        <v>187.488</v>
      </c>
      <c r="N24" s="221">
        <v>43400</v>
      </c>
    </row>
    <row r="25" spans="1:20" ht="15.75" customHeight="1" x14ac:dyDescent="0.25">
      <c r="A25" s="194" t="s">
        <v>55</v>
      </c>
      <c r="B25" s="195">
        <v>18</v>
      </c>
      <c r="C25" s="196">
        <v>300</v>
      </c>
      <c r="D25" s="196">
        <v>2000</v>
      </c>
      <c r="E25" s="215" t="s">
        <v>60</v>
      </c>
      <c r="F25" s="198">
        <v>1</v>
      </c>
      <c r="G25" s="199">
        <f t="shared" ref="G25:G36" si="12">B25*C25*D25/1000000000*F25</f>
        <v>1.0800000000000001E-2</v>
      </c>
      <c r="H25" s="200">
        <f t="shared" si="8"/>
        <v>0.6</v>
      </c>
      <c r="I25" s="201">
        <f t="shared" si="9"/>
        <v>669.60000000000014</v>
      </c>
      <c r="J25" s="231">
        <f t="shared" si="11"/>
        <v>401.76000000000005</v>
      </c>
      <c r="K25" s="220">
        <v>37200</v>
      </c>
      <c r="L25" s="201">
        <f t="shared" si="10"/>
        <v>781.2</v>
      </c>
      <c r="M25" s="234">
        <f t="shared" si="7"/>
        <v>468.72</v>
      </c>
      <c r="N25" s="221">
        <v>43400</v>
      </c>
    </row>
    <row r="26" spans="1:20" ht="15.75" customHeight="1" x14ac:dyDescent="0.25">
      <c r="A26" s="194" t="s">
        <v>55</v>
      </c>
      <c r="B26" s="195">
        <v>18</v>
      </c>
      <c r="C26" s="196">
        <v>300</v>
      </c>
      <c r="D26" s="196">
        <v>2500</v>
      </c>
      <c r="E26" s="215" t="s">
        <v>60</v>
      </c>
      <c r="F26" s="198">
        <v>1</v>
      </c>
      <c r="G26" s="199">
        <f t="shared" si="12"/>
        <v>1.35E-2</v>
      </c>
      <c r="H26" s="200">
        <f t="shared" si="8"/>
        <v>0.75</v>
      </c>
      <c r="I26" s="201">
        <f t="shared" si="9"/>
        <v>669.6</v>
      </c>
      <c r="J26" s="231">
        <f t="shared" si="11"/>
        <v>502.2</v>
      </c>
      <c r="K26" s="220">
        <v>37200</v>
      </c>
      <c r="L26" s="201">
        <f t="shared" si="10"/>
        <v>781.19999999999993</v>
      </c>
      <c r="M26" s="234">
        <f t="shared" si="7"/>
        <v>585.9</v>
      </c>
      <c r="N26" s="221">
        <v>43400</v>
      </c>
    </row>
    <row r="27" spans="1:20" ht="15.75" customHeight="1" x14ac:dyDescent="0.25">
      <c r="A27" s="194" t="s">
        <v>55</v>
      </c>
      <c r="B27" s="195">
        <v>18</v>
      </c>
      <c r="C27" s="196">
        <v>300</v>
      </c>
      <c r="D27" s="196">
        <v>3000</v>
      </c>
      <c r="E27" s="215" t="s">
        <v>60</v>
      </c>
      <c r="F27" s="198">
        <v>1</v>
      </c>
      <c r="G27" s="199">
        <f t="shared" si="12"/>
        <v>1.6199999999999999E-2</v>
      </c>
      <c r="H27" s="200">
        <f t="shared" si="8"/>
        <v>0.9</v>
      </c>
      <c r="I27" s="201">
        <f t="shared" si="9"/>
        <v>669.6</v>
      </c>
      <c r="J27" s="231">
        <f t="shared" si="11"/>
        <v>602.64</v>
      </c>
      <c r="K27" s="220">
        <v>37200</v>
      </c>
      <c r="L27" s="201">
        <f t="shared" si="10"/>
        <v>781.19999999999993</v>
      </c>
      <c r="M27" s="234">
        <f t="shared" si="7"/>
        <v>703.07999999999993</v>
      </c>
      <c r="N27" s="221">
        <v>43400</v>
      </c>
    </row>
    <row r="28" spans="1:20" ht="15.75" customHeight="1" x14ac:dyDescent="0.25">
      <c r="A28" s="194" t="s">
        <v>55</v>
      </c>
      <c r="B28" s="210">
        <v>18</v>
      </c>
      <c r="C28" s="211">
        <v>400</v>
      </c>
      <c r="D28" s="211">
        <v>2000</v>
      </c>
      <c r="E28" s="215" t="s">
        <v>60</v>
      </c>
      <c r="F28" s="198">
        <v>1</v>
      </c>
      <c r="G28" s="199">
        <f t="shared" si="12"/>
        <v>1.44E-2</v>
      </c>
      <c r="H28" s="200">
        <f t="shared" si="8"/>
        <v>0.8</v>
      </c>
      <c r="I28" s="201">
        <f t="shared" si="9"/>
        <v>669.59999999999991</v>
      </c>
      <c r="J28" s="231">
        <f t="shared" si="11"/>
        <v>535.67999999999995</v>
      </c>
      <c r="K28" s="220">
        <v>37200</v>
      </c>
      <c r="L28" s="201">
        <f t="shared" si="10"/>
        <v>781.2</v>
      </c>
      <c r="M28" s="234">
        <f t="shared" si="7"/>
        <v>624.96</v>
      </c>
      <c r="N28" s="221">
        <v>43400</v>
      </c>
    </row>
    <row r="29" spans="1:20" ht="15.75" customHeight="1" x14ac:dyDescent="0.25">
      <c r="A29" s="194" t="s">
        <v>55</v>
      </c>
      <c r="B29" s="210">
        <v>18</v>
      </c>
      <c r="C29" s="211">
        <v>400</v>
      </c>
      <c r="D29" s="211">
        <v>2500</v>
      </c>
      <c r="E29" s="215" t="s">
        <v>60</v>
      </c>
      <c r="F29" s="198">
        <v>1</v>
      </c>
      <c r="G29" s="199">
        <f t="shared" si="12"/>
        <v>1.7999999999999999E-2</v>
      </c>
      <c r="H29" s="200">
        <f t="shared" si="8"/>
        <v>1</v>
      </c>
      <c r="I29" s="201">
        <f t="shared" si="9"/>
        <v>669.59999999999991</v>
      </c>
      <c r="J29" s="231">
        <f t="shared" si="11"/>
        <v>669.59999999999991</v>
      </c>
      <c r="K29" s="220">
        <v>37200</v>
      </c>
      <c r="L29" s="201">
        <f t="shared" si="10"/>
        <v>781.19999999999993</v>
      </c>
      <c r="M29" s="234">
        <f t="shared" si="7"/>
        <v>781.19999999999993</v>
      </c>
      <c r="N29" s="221">
        <v>43400</v>
      </c>
    </row>
    <row r="30" spans="1:20" ht="15.75" customHeight="1" x14ac:dyDescent="0.25">
      <c r="A30" s="194" t="s">
        <v>55</v>
      </c>
      <c r="B30" s="210">
        <v>18</v>
      </c>
      <c r="C30" s="211">
        <v>400</v>
      </c>
      <c r="D30" s="211">
        <v>3000</v>
      </c>
      <c r="E30" s="215" t="s">
        <v>60</v>
      </c>
      <c r="F30" s="198">
        <v>1</v>
      </c>
      <c r="G30" s="199">
        <f t="shared" si="12"/>
        <v>2.1600000000000001E-2</v>
      </c>
      <c r="H30" s="200">
        <f t="shared" si="8"/>
        <v>1.2</v>
      </c>
      <c r="I30" s="201">
        <f t="shared" si="9"/>
        <v>669.60000000000014</v>
      </c>
      <c r="J30" s="231">
        <f t="shared" si="11"/>
        <v>803.5200000000001</v>
      </c>
      <c r="K30" s="220">
        <v>37200</v>
      </c>
      <c r="L30" s="201">
        <f t="shared" si="10"/>
        <v>781.2</v>
      </c>
      <c r="M30" s="234">
        <f t="shared" si="7"/>
        <v>937.44</v>
      </c>
      <c r="N30" s="221">
        <v>43400</v>
      </c>
    </row>
    <row r="31" spans="1:20" ht="15.75" customHeight="1" x14ac:dyDescent="0.25">
      <c r="A31" s="194" t="s">
        <v>55</v>
      </c>
      <c r="B31" s="195">
        <v>18</v>
      </c>
      <c r="C31" s="196">
        <v>500</v>
      </c>
      <c r="D31" s="196">
        <v>2000</v>
      </c>
      <c r="E31" s="215" t="s">
        <v>60</v>
      </c>
      <c r="F31" s="198">
        <v>1</v>
      </c>
      <c r="G31" s="199">
        <f t="shared" si="12"/>
        <v>1.7999999999999999E-2</v>
      </c>
      <c r="H31" s="200">
        <f t="shared" si="8"/>
        <v>1</v>
      </c>
      <c r="I31" s="201">
        <f t="shared" si="9"/>
        <v>669.59999999999991</v>
      </c>
      <c r="J31" s="231">
        <f t="shared" si="11"/>
        <v>669.59999999999991</v>
      </c>
      <c r="K31" s="220">
        <v>37200</v>
      </c>
      <c r="L31" s="201">
        <f t="shared" si="10"/>
        <v>781.19999999999993</v>
      </c>
      <c r="M31" s="234">
        <f t="shared" si="7"/>
        <v>781.19999999999993</v>
      </c>
      <c r="N31" s="221">
        <v>43400</v>
      </c>
    </row>
    <row r="32" spans="1:20" ht="15.75" customHeight="1" x14ac:dyDescent="0.25">
      <c r="A32" s="194" t="s">
        <v>55</v>
      </c>
      <c r="B32" s="195">
        <v>18</v>
      </c>
      <c r="C32" s="196">
        <v>500</v>
      </c>
      <c r="D32" s="196">
        <v>2500</v>
      </c>
      <c r="E32" s="215" t="s">
        <v>60</v>
      </c>
      <c r="F32" s="198">
        <v>1</v>
      </c>
      <c r="G32" s="199">
        <f t="shared" si="12"/>
        <v>2.2499999999999999E-2</v>
      </c>
      <c r="H32" s="200">
        <f t="shared" si="8"/>
        <v>1.25</v>
      </c>
      <c r="I32" s="201">
        <f t="shared" si="9"/>
        <v>669.6</v>
      </c>
      <c r="J32" s="231">
        <f t="shared" si="11"/>
        <v>837</v>
      </c>
      <c r="K32" s="220">
        <v>37200</v>
      </c>
      <c r="L32" s="201">
        <f t="shared" si="10"/>
        <v>781.2</v>
      </c>
      <c r="M32" s="234">
        <f t="shared" si="7"/>
        <v>976.5</v>
      </c>
      <c r="N32" s="221">
        <v>43400</v>
      </c>
    </row>
    <row r="33" spans="1:14" ht="15.75" customHeight="1" x14ac:dyDescent="0.25">
      <c r="A33" s="194" t="s">
        <v>55</v>
      </c>
      <c r="B33" s="195">
        <v>18</v>
      </c>
      <c r="C33" s="196">
        <v>500</v>
      </c>
      <c r="D33" s="196">
        <v>3000</v>
      </c>
      <c r="E33" s="215" t="s">
        <v>60</v>
      </c>
      <c r="F33" s="198">
        <v>1</v>
      </c>
      <c r="G33" s="199">
        <f t="shared" si="12"/>
        <v>2.7E-2</v>
      </c>
      <c r="H33" s="200">
        <f t="shared" si="8"/>
        <v>1.5</v>
      </c>
      <c r="I33" s="201">
        <f t="shared" si="9"/>
        <v>669.6</v>
      </c>
      <c r="J33" s="231">
        <f t="shared" si="11"/>
        <v>1004.4</v>
      </c>
      <c r="K33" s="220">
        <v>37200</v>
      </c>
      <c r="L33" s="201">
        <f t="shared" si="10"/>
        <v>781.19999999999993</v>
      </c>
      <c r="M33" s="234">
        <f t="shared" si="7"/>
        <v>1171.8</v>
      </c>
      <c r="N33" s="221">
        <v>43400</v>
      </c>
    </row>
    <row r="34" spans="1:14" ht="15.75" customHeight="1" x14ac:dyDescent="0.25">
      <c r="A34" s="194" t="s">
        <v>55</v>
      </c>
      <c r="B34" s="210">
        <v>18</v>
      </c>
      <c r="C34" s="211">
        <v>600</v>
      </c>
      <c r="D34" s="211">
        <v>2000</v>
      </c>
      <c r="E34" s="215" t="s">
        <v>60</v>
      </c>
      <c r="F34" s="198">
        <v>1</v>
      </c>
      <c r="G34" s="199">
        <f t="shared" si="12"/>
        <v>2.1600000000000001E-2</v>
      </c>
      <c r="H34" s="200">
        <f t="shared" si="8"/>
        <v>1.2</v>
      </c>
      <c r="I34" s="201">
        <f t="shared" si="9"/>
        <v>669.60000000000014</v>
      </c>
      <c r="J34" s="231">
        <f t="shared" si="11"/>
        <v>803.5200000000001</v>
      </c>
      <c r="K34" s="220">
        <v>37200</v>
      </c>
      <c r="L34" s="201">
        <f t="shared" si="10"/>
        <v>781.2</v>
      </c>
      <c r="M34" s="234">
        <f t="shared" si="7"/>
        <v>937.44</v>
      </c>
      <c r="N34" s="221">
        <v>43400</v>
      </c>
    </row>
    <row r="35" spans="1:14" ht="15.75" customHeight="1" x14ac:dyDescent="0.25">
      <c r="A35" s="194" t="s">
        <v>55</v>
      </c>
      <c r="B35" s="210">
        <v>18</v>
      </c>
      <c r="C35" s="211">
        <v>600</v>
      </c>
      <c r="D35" s="211">
        <v>2500</v>
      </c>
      <c r="E35" s="215" t="s">
        <v>60</v>
      </c>
      <c r="F35" s="198">
        <v>1</v>
      </c>
      <c r="G35" s="199">
        <f t="shared" si="12"/>
        <v>2.7E-2</v>
      </c>
      <c r="H35" s="200">
        <f t="shared" si="8"/>
        <v>1.5</v>
      </c>
      <c r="I35" s="201">
        <f t="shared" si="9"/>
        <v>669.6</v>
      </c>
      <c r="J35" s="231">
        <f t="shared" si="11"/>
        <v>1004.4</v>
      </c>
      <c r="K35" s="220">
        <v>37200</v>
      </c>
      <c r="L35" s="201">
        <f t="shared" si="10"/>
        <v>781.19999999999993</v>
      </c>
      <c r="M35" s="234">
        <f t="shared" si="7"/>
        <v>1171.8</v>
      </c>
      <c r="N35" s="221">
        <v>43400</v>
      </c>
    </row>
    <row r="36" spans="1:14" ht="15.75" customHeight="1" thickBot="1" x14ac:dyDescent="0.3">
      <c r="A36" s="235" t="s">
        <v>55</v>
      </c>
      <c r="B36" s="236">
        <v>18</v>
      </c>
      <c r="C36" s="237">
        <v>600</v>
      </c>
      <c r="D36" s="237">
        <v>3000</v>
      </c>
      <c r="E36" s="238" t="s">
        <v>60</v>
      </c>
      <c r="F36" s="239">
        <v>1</v>
      </c>
      <c r="G36" s="240">
        <f t="shared" si="12"/>
        <v>3.2399999999999998E-2</v>
      </c>
      <c r="H36" s="241">
        <f t="shared" si="8"/>
        <v>1.8</v>
      </c>
      <c r="I36" s="242">
        <f t="shared" si="9"/>
        <v>669.6</v>
      </c>
      <c r="J36" s="243">
        <f t="shared" si="11"/>
        <v>1205.28</v>
      </c>
      <c r="K36" s="220">
        <v>37200</v>
      </c>
      <c r="L36" s="242">
        <f t="shared" si="10"/>
        <v>781.19999999999993</v>
      </c>
      <c r="M36" s="243">
        <f t="shared" si="7"/>
        <v>1406.1599999999999</v>
      </c>
      <c r="N36" s="221">
        <v>43400</v>
      </c>
    </row>
    <row r="37" spans="1:14" ht="15.75" customHeight="1" thickBot="1" x14ac:dyDescent="0.3">
      <c r="A37" s="1010"/>
      <c r="B37" s="1011"/>
      <c r="C37" s="1011"/>
      <c r="D37" s="1011"/>
      <c r="E37" s="1011"/>
      <c r="F37" s="1011"/>
      <c r="G37" s="1011"/>
      <c r="H37" s="1011"/>
      <c r="I37" s="1011"/>
      <c r="J37" s="1011"/>
      <c r="K37" s="1011"/>
      <c r="L37" s="1011"/>
      <c r="M37" s="1011"/>
      <c r="N37" s="1011"/>
    </row>
    <row r="38" spans="1:14" ht="15.75" customHeight="1" x14ac:dyDescent="0.25">
      <c r="A38" s="212" t="s">
        <v>55</v>
      </c>
      <c r="B38" s="244">
        <v>28</v>
      </c>
      <c r="C38" s="245">
        <v>600</v>
      </c>
      <c r="D38" s="245">
        <v>2000</v>
      </c>
      <c r="E38" s="215" t="s">
        <v>27</v>
      </c>
      <c r="F38" s="216">
        <v>1</v>
      </c>
      <c r="G38" s="217">
        <f t="shared" ref="G38:G49" si="13">B38*C38*D38/1000000000*F38</f>
        <v>3.3599999999999998E-2</v>
      </c>
      <c r="H38" s="218">
        <f>(C38*0.1*D38)/100000</f>
        <v>1.2</v>
      </c>
      <c r="I38" s="219">
        <f>J38/H38</f>
        <v>1512</v>
      </c>
      <c r="J38" s="233">
        <f t="shared" ref="J38:J41" si="14">K38*G38</f>
        <v>1814.3999999999999</v>
      </c>
      <c r="K38" s="220">
        <v>54000</v>
      </c>
      <c r="L38" s="219">
        <f t="shared" ref="L38" si="15">M38/H38</f>
        <v>1763.9999999999998</v>
      </c>
      <c r="M38" s="233">
        <f t="shared" ref="M38:M49" si="16">G38*N38</f>
        <v>2116.7999999999997</v>
      </c>
      <c r="N38" s="221">
        <v>63000</v>
      </c>
    </row>
    <row r="39" spans="1:14" ht="15.75" customHeight="1" x14ac:dyDescent="0.25">
      <c r="A39" s="194" t="s">
        <v>55</v>
      </c>
      <c r="B39" s="244">
        <v>28</v>
      </c>
      <c r="C39" s="245">
        <v>600</v>
      </c>
      <c r="D39" s="211">
        <v>2500</v>
      </c>
      <c r="E39" s="197" t="s">
        <v>27</v>
      </c>
      <c r="F39" s="198">
        <v>1</v>
      </c>
      <c r="G39" s="199">
        <f t="shared" si="13"/>
        <v>4.2000000000000003E-2</v>
      </c>
      <c r="H39" s="200">
        <f t="shared" ref="H39:H47" si="17">(C39*0.1*D39)/100000</f>
        <v>1.5</v>
      </c>
      <c r="I39" s="201">
        <f t="shared" ref="I39:I47" si="18">J39/H39</f>
        <v>1512</v>
      </c>
      <c r="J39" s="233">
        <f t="shared" si="14"/>
        <v>2268</v>
      </c>
      <c r="K39" s="220">
        <v>54000</v>
      </c>
      <c r="L39" s="201">
        <f>M39/H39</f>
        <v>1764</v>
      </c>
      <c r="M39" s="234">
        <f t="shared" si="16"/>
        <v>2646</v>
      </c>
      <c r="N39" s="221">
        <v>63000</v>
      </c>
    </row>
    <row r="40" spans="1:14" ht="15.75" customHeight="1" x14ac:dyDescent="0.25">
      <c r="A40" s="194" t="s">
        <v>55</v>
      </c>
      <c r="B40" s="244">
        <v>28</v>
      </c>
      <c r="C40" s="245">
        <v>600</v>
      </c>
      <c r="D40" s="211">
        <v>3000</v>
      </c>
      <c r="E40" s="197" t="s">
        <v>27</v>
      </c>
      <c r="F40" s="198">
        <v>1</v>
      </c>
      <c r="G40" s="199">
        <f t="shared" si="13"/>
        <v>5.04E-2</v>
      </c>
      <c r="H40" s="200">
        <f t="shared" si="17"/>
        <v>1.8</v>
      </c>
      <c r="I40" s="201">
        <f t="shared" si="18"/>
        <v>1512</v>
      </c>
      <c r="J40" s="233">
        <f t="shared" si="14"/>
        <v>2721.6</v>
      </c>
      <c r="K40" s="220">
        <v>54000</v>
      </c>
      <c r="L40" s="201">
        <f t="shared" ref="L40:L48" si="19">M40/H40</f>
        <v>1763.9999999999998</v>
      </c>
      <c r="M40" s="234">
        <f t="shared" si="16"/>
        <v>3175.2</v>
      </c>
      <c r="N40" s="221">
        <v>63000</v>
      </c>
    </row>
    <row r="41" spans="1:14" ht="15.75" customHeight="1" x14ac:dyDescent="0.25">
      <c r="A41" s="194" t="s">
        <v>55</v>
      </c>
      <c r="B41" s="213">
        <v>28</v>
      </c>
      <c r="C41" s="196">
        <v>800</v>
      </c>
      <c r="D41" s="196">
        <v>2000</v>
      </c>
      <c r="E41" s="197" t="s">
        <v>27</v>
      </c>
      <c r="F41" s="198">
        <v>1</v>
      </c>
      <c r="G41" s="199">
        <f t="shared" si="13"/>
        <v>4.48E-2</v>
      </c>
      <c r="H41" s="200">
        <f t="shared" si="17"/>
        <v>1.6</v>
      </c>
      <c r="I41" s="201">
        <f t="shared" si="18"/>
        <v>1511.9999999999998</v>
      </c>
      <c r="J41" s="233">
        <f t="shared" si="14"/>
        <v>2419.1999999999998</v>
      </c>
      <c r="K41" s="220">
        <v>54000</v>
      </c>
      <c r="L41" s="201">
        <f t="shared" si="19"/>
        <v>1764</v>
      </c>
      <c r="M41" s="234">
        <f t="shared" si="16"/>
        <v>2822.4</v>
      </c>
      <c r="N41" s="221">
        <v>63000</v>
      </c>
    </row>
    <row r="42" spans="1:14" ht="15.75" customHeight="1" x14ac:dyDescent="0.25">
      <c r="A42" s="194" t="s">
        <v>55</v>
      </c>
      <c r="B42" s="213">
        <v>28</v>
      </c>
      <c r="C42" s="196">
        <v>800</v>
      </c>
      <c r="D42" s="196">
        <v>2500</v>
      </c>
      <c r="E42" s="197" t="s">
        <v>27</v>
      </c>
      <c r="F42" s="198">
        <v>1</v>
      </c>
      <c r="G42" s="199">
        <f t="shared" si="13"/>
        <v>5.6000000000000001E-2</v>
      </c>
      <c r="H42" s="200">
        <f t="shared" si="17"/>
        <v>2</v>
      </c>
      <c r="I42" s="201">
        <f t="shared" si="18"/>
        <v>1512</v>
      </c>
      <c r="J42" s="231">
        <f t="shared" ref="J42:J49" si="20">K42*G42</f>
        <v>3024</v>
      </c>
      <c r="K42" s="220">
        <v>54000</v>
      </c>
      <c r="L42" s="201">
        <f t="shared" si="19"/>
        <v>1764</v>
      </c>
      <c r="M42" s="234">
        <f t="shared" si="16"/>
        <v>3528</v>
      </c>
      <c r="N42" s="221">
        <v>63000</v>
      </c>
    </row>
    <row r="43" spans="1:14" ht="15.75" customHeight="1" thickBot="1" x14ac:dyDescent="0.3">
      <c r="A43" s="222" t="s">
        <v>55</v>
      </c>
      <c r="B43" s="246">
        <v>28</v>
      </c>
      <c r="C43" s="223">
        <v>400</v>
      </c>
      <c r="D43" s="223">
        <v>3000</v>
      </c>
      <c r="E43" s="224" t="s">
        <v>27</v>
      </c>
      <c r="F43" s="225">
        <v>1</v>
      </c>
      <c r="G43" s="226">
        <f t="shared" si="13"/>
        <v>3.3599999999999998E-2</v>
      </c>
      <c r="H43" s="227">
        <f t="shared" si="17"/>
        <v>1.2</v>
      </c>
      <c r="I43" s="228">
        <f t="shared" si="18"/>
        <v>1512</v>
      </c>
      <c r="J43" s="232">
        <f t="shared" si="20"/>
        <v>1814.3999999999999</v>
      </c>
      <c r="K43" s="743">
        <v>54000</v>
      </c>
      <c r="L43" s="228">
        <f t="shared" si="19"/>
        <v>1763.9999999999998</v>
      </c>
      <c r="M43" s="232">
        <f t="shared" si="16"/>
        <v>2116.7999999999997</v>
      </c>
      <c r="N43" s="744">
        <v>63000</v>
      </c>
    </row>
    <row r="44" spans="1:14" ht="15.75" customHeight="1" x14ac:dyDescent="0.25">
      <c r="A44" s="212" t="s">
        <v>55</v>
      </c>
      <c r="B44" s="244">
        <v>28</v>
      </c>
      <c r="C44" s="245">
        <v>600</v>
      </c>
      <c r="D44" s="245">
        <v>2000</v>
      </c>
      <c r="E44" s="215" t="s">
        <v>60</v>
      </c>
      <c r="F44" s="216">
        <v>1</v>
      </c>
      <c r="G44" s="217">
        <f t="shared" si="13"/>
        <v>3.3599999999999998E-2</v>
      </c>
      <c r="H44" s="218">
        <f t="shared" si="17"/>
        <v>1.2</v>
      </c>
      <c r="I44" s="219">
        <f t="shared" si="18"/>
        <v>991.19999999999993</v>
      </c>
      <c r="J44" s="233">
        <f t="shared" si="20"/>
        <v>1189.4399999999998</v>
      </c>
      <c r="K44" s="220">
        <v>35400</v>
      </c>
      <c r="L44" s="219">
        <f t="shared" si="19"/>
        <v>1156.3999999999999</v>
      </c>
      <c r="M44" s="233">
        <f t="shared" si="16"/>
        <v>1387.6799999999998</v>
      </c>
      <c r="N44" s="221">
        <v>41300</v>
      </c>
    </row>
    <row r="45" spans="1:14" ht="15.75" customHeight="1" x14ac:dyDescent="0.25">
      <c r="A45" s="194" t="s">
        <v>55</v>
      </c>
      <c r="B45" s="244">
        <v>28</v>
      </c>
      <c r="C45" s="245">
        <v>600</v>
      </c>
      <c r="D45" s="211">
        <v>2500</v>
      </c>
      <c r="E45" s="197" t="s">
        <v>60</v>
      </c>
      <c r="F45" s="198">
        <v>1</v>
      </c>
      <c r="G45" s="199">
        <f t="shared" si="13"/>
        <v>4.2000000000000003E-2</v>
      </c>
      <c r="H45" s="200">
        <f t="shared" si="17"/>
        <v>1.5</v>
      </c>
      <c r="I45" s="201">
        <f t="shared" si="18"/>
        <v>991.20000000000016</v>
      </c>
      <c r="J45" s="233">
        <f t="shared" si="20"/>
        <v>1486.8000000000002</v>
      </c>
      <c r="K45" s="220">
        <v>35400</v>
      </c>
      <c r="L45" s="201">
        <f t="shared" si="19"/>
        <v>1156.4000000000001</v>
      </c>
      <c r="M45" s="234">
        <f t="shared" si="16"/>
        <v>1734.6000000000001</v>
      </c>
      <c r="N45" s="221">
        <v>41300</v>
      </c>
    </row>
    <row r="46" spans="1:14" ht="15.75" customHeight="1" x14ac:dyDescent="0.25">
      <c r="A46" s="194" t="s">
        <v>55</v>
      </c>
      <c r="B46" s="244">
        <v>28</v>
      </c>
      <c r="C46" s="245">
        <v>600</v>
      </c>
      <c r="D46" s="211">
        <v>3000</v>
      </c>
      <c r="E46" s="197" t="s">
        <v>60</v>
      </c>
      <c r="F46" s="198">
        <v>1</v>
      </c>
      <c r="G46" s="199">
        <f t="shared" si="13"/>
        <v>5.04E-2</v>
      </c>
      <c r="H46" s="200">
        <f t="shared" si="17"/>
        <v>1.8</v>
      </c>
      <c r="I46" s="201">
        <f t="shared" si="18"/>
        <v>991.2</v>
      </c>
      <c r="J46" s="233">
        <f t="shared" si="20"/>
        <v>1784.16</v>
      </c>
      <c r="K46" s="220">
        <v>35400</v>
      </c>
      <c r="L46" s="201">
        <f t="shared" si="19"/>
        <v>1156.3999999999999</v>
      </c>
      <c r="M46" s="234">
        <f t="shared" si="16"/>
        <v>2081.52</v>
      </c>
      <c r="N46" s="221">
        <v>41300</v>
      </c>
    </row>
    <row r="47" spans="1:14" ht="15.75" customHeight="1" x14ac:dyDescent="0.25">
      <c r="A47" s="194" t="s">
        <v>55</v>
      </c>
      <c r="B47" s="213">
        <v>28</v>
      </c>
      <c r="C47" s="196">
        <v>800</v>
      </c>
      <c r="D47" s="196">
        <v>2000</v>
      </c>
      <c r="E47" s="197" t="s">
        <v>60</v>
      </c>
      <c r="F47" s="198">
        <v>1</v>
      </c>
      <c r="G47" s="199">
        <f t="shared" si="13"/>
        <v>4.48E-2</v>
      </c>
      <c r="H47" s="200">
        <f t="shared" si="17"/>
        <v>1.6</v>
      </c>
      <c r="I47" s="201">
        <f t="shared" si="18"/>
        <v>991.2</v>
      </c>
      <c r="J47" s="233">
        <f t="shared" si="20"/>
        <v>1585.92</v>
      </c>
      <c r="K47" s="220">
        <v>35400</v>
      </c>
      <c r="L47" s="201">
        <f t="shared" si="19"/>
        <v>1156.3999999999999</v>
      </c>
      <c r="M47" s="234">
        <f t="shared" si="16"/>
        <v>1850.24</v>
      </c>
      <c r="N47" s="221">
        <v>41300</v>
      </c>
    </row>
    <row r="48" spans="1:14" ht="15.75" customHeight="1" x14ac:dyDescent="0.25">
      <c r="A48" s="194" t="s">
        <v>55</v>
      </c>
      <c r="B48" s="213">
        <v>28</v>
      </c>
      <c r="C48" s="196">
        <v>800</v>
      </c>
      <c r="D48" s="196">
        <v>2500</v>
      </c>
      <c r="E48" s="197" t="s">
        <v>60</v>
      </c>
      <c r="F48" s="198">
        <v>1</v>
      </c>
      <c r="G48" s="199">
        <f t="shared" si="13"/>
        <v>5.6000000000000001E-2</v>
      </c>
      <c r="H48" s="200">
        <f>(C48*0.1*D48)/100000</f>
        <v>2</v>
      </c>
      <c r="I48" s="201">
        <f>J48/H48</f>
        <v>991.2</v>
      </c>
      <c r="J48" s="233">
        <f t="shared" si="20"/>
        <v>1982.4</v>
      </c>
      <c r="K48" s="220">
        <v>35400</v>
      </c>
      <c r="L48" s="201">
        <f t="shared" si="19"/>
        <v>1156.4000000000001</v>
      </c>
      <c r="M48" s="234">
        <f t="shared" si="16"/>
        <v>2312.8000000000002</v>
      </c>
      <c r="N48" s="221">
        <v>41300</v>
      </c>
    </row>
    <row r="49" spans="1:14" ht="15.75" customHeight="1" thickBot="1" x14ac:dyDescent="0.3">
      <c r="A49" s="194" t="s">
        <v>55</v>
      </c>
      <c r="B49" s="213">
        <v>28</v>
      </c>
      <c r="C49" s="196">
        <v>800</v>
      </c>
      <c r="D49" s="196">
        <v>3000</v>
      </c>
      <c r="E49" s="197" t="s">
        <v>60</v>
      </c>
      <c r="F49" s="198">
        <v>1</v>
      </c>
      <c r="G49" s="199">
        <f t="shared" si="13"/>
        <v>6.7199999999999996E-2</v>
      </c>
      <c r="H49" s="200">
        <f t="shared" ref="H49" si="21">(C49*0.1*D49)/100000</f>
        <v>2.4</v>
      </c>
      <c r="I49" s="201">
        <f t="shared" ref="I49" si="22">J49/H49</f>
        <v>991.19999999999993</v>
      </c>
      <c r="J49" s="233">
        <f t="shared" si="20"/>
        <v>2378.8799999999997</v>
      </c>
      <c r="K49" s="220">
        <v>35400</v>
      </c>
      <c r="L49" s="201">
        <f>M49/H49</f>
        <v>1156.3999999999999</v>
      </c>
      <c r="M49" s="234">
        <f t="shared" si="16"/>
        <v>2775.3599999999997</v>
      </c>
      <c r="N49" s="221">
        <v>41300</v>
      </c>
    </row>
    <row r="50" spans="1:14" ht="15.75" customHeight="1" thickBot="1" x14ac:dyDescent="0.3">
      <c r="A50" s="1012"/>
      <c r="B50" s="1013"/>
      <c r="C50" s="1013"/>
      <c r="D50" s="1013"/>
      <c r="E50" s="1013"/>
      <c r="F50" s="1013"/>
      <c r="G50" s="1013"/>
      <c r="H50" s="1013"/>
      <c r="I50" s="1013"/>
      <c r="J50" s="1013"/>
      <c r="K50" s="1013"/>
      <c r="L50" s="1013"/>
      <c r="M50" s="1013"/>
      <c r="N50" s="1013"/>
    </row>
    <row r="51" spans="1:14" ht="15.75" customHeight="1" x14ac:dyDescent="0.25">
      <c r="A51" s="212" t="s">
        <v>55</v>
      </c>
      <c r="B51" s="244">
        <v>40</v>
      </c>
      <c r="C51" s="245">
        <v>600</v>
      </c>
      <c r="D51" s="245">
        <v>2000</v>
      </c>
      <c r="E51" s="215" t="s">
        <v>27</v>
      </c>
      <c r="F51" s="216">
        <v>1</v>
      </c>
      <c r="G51" s="217">
        <f t="shared" ref="G51:G70" si="23">B51*C51*D51/1000000000*F51</f>
        <v>4.8000000000000001E-2</v>
      </c>
      <c r="H51" s="218">
        <f>(C51*0.1*D51)/100000</f>
        <v>1.2</v>
      </c>
      <c r="I51" s="219">
        <f>J51/H51</f>
        <v>1900</v>
      </c>
      <c r="J51" s="233">
        <f t="shared" ref="J51:J54" si="24">K51*G51</f>
        <v>2280</v>
      </c>
      <c r="K51" s="220">
        <v>47500</v>
      </c>
      <c r="L51" s="219">
        <f t="shared" ref="L51" si="25">M51/H51</f>
        <v>2420</v>
      </c>
      <c r="M51" s="233">
        <f t="shared" ref="M51:M60" si="26">G51*N51</f>
        <v>2904</v>
      </c>
      <c r="N51" s="221">
        <v>60500</v>
      </c>
    </row>
    <row r="52" spans="1:14" ht="15.75" customHeight="1" x14ac:dyDescent="0.25">
      <c r="A52" s="194" t="s">
        <v>55</v>
      </c>
      <c r="B52" s="244">
        <v>40</v>
      </c>
      <c r="C52" s="245">
        <v>600</v>
      </c>
      <c r="D52" s="211">
        <v>2500</v>
      </c>
      <c r="E52" s="197" t="s">
        <v>27</v>
      </c>
      <c r="F52" s="198">
        <v>1</v>
      </c>
      <c r="G52" s="199">
        <f t="shared" si="23"/>
        <v>0.06</v>
      </c>
      <c r="H52" s="200">
        <f t="shared" ref="H52:H60" si="27">(C52*0.1*D52)/100000</f>
        <v>1.5</v>
      </c>
      <c r="I52" s="201">
        <f t="shared" ref="I52:I70" si="28">J52/H52</f>
        <v>1900</v>
      </c>
      <c r="J52" s="233">
        <f t="shared" si="24"/>
        <v>2850</v>
      </c>
      <c r="K52" s="220">
        <v>47500</v>
      </c>
      <c r="L52" s="201">
        <f>M52/H52</f>
        <v>2420</v>
      </c>
      <c r="M52" s="234">
        <f t="shared" si="26"/>
        <v>3630</v>
      </c>
      <c r="N52" s="221">
        <v>60500</v>
      </c>
    </row>
    <row r="53" spans="1:14" ht="15.75" customHeight="1" x14ac:dyDescent="0.25">
      <c r="A53" s="194" t="s">
        <v>55</v>
      </c>
      <c r="B53" s="244">
        <v>40</v>
      </c>
      <c r="C53" s="245">
        <v>600</v>
      </c>
      <c r="D53" s="211">
        <v>3000</v>
      </c>
      <c r="E53" s="197" t="s">
        <v>27</v>
      </c>
      <c r="F53" s="198">
        <v>1</v>
      </c>
      <c r="G53" s="199">
        <f t="shared" si="23"/>
        <v>7.1999999999999995E-2</v>
      </c>
      <c r="H53" s="200">
        <f t="shared" si="27"/>
        <v>1.8</v>
      </c>
      <c r="I53" s="201">
        <f t="shared" si="28"/>
        <v>1899.9999999999998</v>
      </c>
      <c r="J53" s="233">
        <f t="shared" si="24"/>
        <v>3419.9999999999995</v>
      </c>
      <c r="K53" s="220">
        <v>47500</v>
      </c>
      <c r="L53" s="201">
        <f t="shared" ref="L53:L61" si="29">M53/H53</f>
        <v>2420</v>
      </c>
      <c r="M53" s="234">
        <f t="shared" si="26"/>
        <v>4356</v>
      </c>
      <c r="N53" s="221">
        <v>60500</v>
      </c>
    </row>
    <row r="54" spans="1:14" ht="15.75" customHeight="1" x14ac:dyDescent="0.25">
      <c r="A54" s="194" t="s">
        <v>55</v>
      </c>
      <c r="B54" s="213">
        <v>40</v>
      </c>
      <c r="C54" s="196">
        <v>800</v>
      </c>
      <c r="D54" s="196">
        <v>800</v>
      </c>
      <c r="E54" s="197" t="s">
        <v>27</v>
      </c>
      <c r="F54" s="198">
        <v>1</v>
      </c>
      <c r="G54" s="199">
        <f t="shared" si="23"/>
        <v>2.5600000000000001E-2</v>
      </c>
      <c r="H54" s="200">
        <f t="shared" si="27"/>
        <v>0.64</v>
      </c>
      <c r="I54" s="201">
        <f t="shared" si="28"/>
        <v>1900</v>
      </c>
      <c r="J54" s="233">
        <f t="shared" si="24"/>
        <v>1216</v>
      </c>
      <c r="K54" s="220">
        <v>47500</v>
      </c>
      <c r="L54" s="201">
        <f t="shared" si="29"/>
        <v>2420.0000000000005</v>
      </c>
      <c r="M54" s="234">
        <f t="shared" si="26"/>
        <v>1548.8000000000002</v>
      </c>
      <c r="N54" s="221">
        <v>60500</v>
      </c>
    </row>
    <row r="55" spans="1:14" ht="15.75" customHeight="1" x14ac:dyDescent="0.25">
      <c r="A55" s="194" t="s">
        <v>55</v>
      </c>
      <c r="B55" s="213">
        <v>40</v>
      </c>
      <c r="C55" s="196">
        <v>800</v>
      </c>
      <c r="D55" s="196">
        <v>2500</v>
      </c>
      <c r="E55" s="197" t="s">
        <v>27</v>
      </c>
      <c r="F55" s="198">
        <v>1</v>
      </c>
      <c r="G55" s="199">
        <f t="shared" si="23"/>
        <v>0.08</v>
      </c>
      <c r="H55" s="200">
        <f t="shared" si="27"/>
        <v>2</v>
      </c>
      <c r="I55" s="201">
        <f t="shared" si="28"/>
        <v>1900</v>
      </c>
      <c r="J55" s="231">
        <f t="shared" ref="J55:J64" si="30">K55*G55</f>
        <v>3800</v>
      </c>
      <c r="K55" s="220">
        <v>47500</v>
      </c>
      <c r="L55" s="201">
        <f t="shared" si="29"/>
        <v>2420</v>
      </c>
      <c r="M55" s="234">
        <f t="shared" si="26"/>
        <v>4840</v>
      </c>
      <c r="N55" s="221">
        <v>60500</v>
      </c>
    </row>
    <row r="56" spans="1:14" ht="15.75" customHeight="1" x14ac:dyDescent="0.25">
      <c r="A56" s="235" t="s">
        <v>55</v>
      </c>
      <c r="B56" s="259">
        <v>40</v>
      </c>
      <c r="C56" s="247">
        <v>800</v>
      </c>
      <c r="D56" s="247">
        <v>3000</v>
      </c>
      <c r="E56" s="248" t="s">
        <v>27</v>
      </c>
      <c r="F56" s="239">
        <v>1</v>
      </c>
      <c r="G56" s="240">
        <f t="shared" si="23"/>
        <v>9.6000000000000002E-2</v>
      </c>
      <c r="H56" s="241">
        <f t="shared" si="27"/>
        <v>2.4</v>
      </c>
      <c r="I56" s="242">
        <f t="shared" si="28"/>
        <v>1900</v>
      </c>
      <c r="J56" s="243">
        <f t="shared" si="30"/>
        <v>4560</v>
      </c>
      <c r="K56" s="220">
        <v>47500</v>
      </c>
      <c r="L56" s="242">
        <f t="shared" si="29"/>
        <v>2420</v>
      </c>
      <c r="M56" s="243">
        <f t="shared" si="26"/>
        <v>5808</v>
      </c>
      <c r="N56" s="221">
        <v>60500</v>
      </c>
    </row>
    <row r="57" spans="1:14" ht="15.75" customHeight="1" x14ac:dyDescent="0.25">
      <c r="A57" s="249" t="s">
        <v>61</v>
      </c>
      <c r="B57" s="261">
        <v>40</v>
      </c>
      <c r="C57" s="262">
        <v>1000</v>
      </c>
      <c r="D57" s="262">
        <v>1000</v>
      </c>
      <c r="E57" s="251" t="s">
        <v>27</v>
      </c>
      <c r="F57" s="252">
        <v>1</v>
      </c>
      <c r="G57" s="253">
        <f t="shared" si="23"/>
        <v>0.04</v>
      </c>
      <c r="H57" s="254">
        <f t="shared" si="27"/>
        <v>1</v>
      </c>
      <c r="I57" s="250">
        <f t="shared" si="28"/>
        <v>1900</v>
      </c>
      <c r="J57" s="255">
        <f t="shared" si="30"/>
        <v>1900</v>
      </c>
      <c r="K57" s="220">
        <v>47500</v>
      </c>
      <c r="L57" s="250">
        <f t="shared" si="29"/>
        <v>2420</v>
      </c>
      <c r="M57" s="255">
        <f t="shared" si="26"/>
        <v>2420</v>
      </c>
      <c r="N57" s="221">
        <v>60500</v>
      </c>
    </row>
    <row r="58" spans="1:14" ht="15.75" customHeight="1" thickBot="1" x14ac:dyDescent="0.3">
      <c r="A58" s="212" t="s">
        <v>61</v>
      </c>
      <c r="B58" s="244">
        <v>40</v>
      </c>
      <c r="C58" s="245">
        <v>1200</v>
      </c>
      <c r="D58" s="245">
        <v>1200</v>
      </c>
      <c r="E58" s="260" t="s">
        <v>27</v>
      </c>
      <c r="F58" s="216">
        <v>1</v>
      </c>
      <c r="G58" s="217">
        <f t="shared" si="23"/>
        <v>5.7599999999999998E-2</v>
      </c>
      <c r="H58" s="218">
        <f t="shared" si="27"/>
        <v>1.44</v>
      </c>
      <c r="I58" s="219">
        <f t="shared" si="28"/>
        <v>1900</v>
      </c>
      <c r="J58" s="233">
        <f t="shared" si="30"/>
        <v>2736</v>
      </c>
      <c r="K58" s="220">
        <v>47500</v>
      </c>
      <c r="L58" s="219">
        <f t="shared" si="29"/>
        <v>2420</v>
      </c>
      <c r="M58" s="233">
        <f t="shared" si="26"/>
        <v>3484.7999999999997</v>
      </c>
      <c r="N58" s="221">
        <v>60500</v>
      </c>
    </row>
    <row r="59" spans="1:14" ht="15.75" customHeight="1" thickBot="1" x14ac:dyDescent="0.3">
      <c r="A59" s="212" t="s">
        <v>61</v>
      </c>
      <c r="B59" s="244">
        <v>40</v>
      </c>
      <c r="C59" s="245">
        <v>1000</v>
      </c>
      <c r="D59" s="211">
        <v>2000</v>
      </c>
      <c r="E59" s="224" t="s">
        <v>27</v>
      </c>
      <c r="F59" s="198">
        <v>1</v>
      </c>
      <c r="G59" s="199">
        <f t="shared" si="23"/>
        <v>0.08</v>
      </c>
      <c r="H59" s="200">
        <f t="shared" si="27"/>
        <v>2</v>
      </c>
      <c r="I59" s="201">
        <f t="shared" si="28"/>
        <v>1900</v>
      </c>
      <c r="J59" s="231">
        <f t="shared" si="30"/>
        <v>3800</v>
      </c>
      <c r="K59" s="220">
        <v>47500</v>
      </c>
      <c r="L59" s="201">
        <f t="shared" si="29"/>
        <v>2420</v>
      </c>
      <c r="M59" s="234">
        <f t="shared" si="26"/>
        <v>4840</v>
      </c>
      <c r="N59" s="221">
        <v>60500</v>
      </c>
    </row>
    <row r="60" spans="1:14" ht="15.75" customHeight="1" thickBot="1" x14ac:dyDescent="0.3">
      <c r="A60" s="256" t="s">
        <v>61</v>
      </c>
      <c r="B60" s="257">
        <v>40</v>
      </c>
      <c r="C60" s="258">
        <v>1000</v>
      </c>
      <c r="D60" s="230">
        <v>3000</v>
      </c>
      <c r="E60" s="224" t="s">
        <v>27</v>
      </c>
      <c r="F60" s="225">
        <v>1</v>
      </c>
      <c r="G60" s="226">
        <f t="shared" si="23"/>
        <v>0.12</v>
      </c>
      <c r="H60" s="227">
        <f t="shared" si="27"/>
        <v>3</v>
      </c>
      <c r="I60" s="228">
        <f t="shared" si="28"/>
        <v>1900</v>
      </c>
      <c r="J60" s="232">
        <f t="shared" si="30"/>
        <v>5700</v>
      </c>
      <c r="K60" s="743">
        <v>47500</v>
      </c>
      <c r="L60" s="228">
        <f t="shared" si="29"/>
        <v>2420</v>
      </c>
      <c r="M60" s="232">
        <f t="shared" si="26"/>
        <v>7260</v>
      </c>
      <c r="N60" s="744">
        <v>60500</v>
      </c>
    </row>
    <row r="61" spans="1:14" ht="15.75" customHeight="1" x14ac:dyDescent="0.25">
      <c r="A61" s="212" t="s">
        <v>55</v>
      </c>
      <c r="B61" s="213">
        <v>40</v>
      </c>
      <c r="C61" s="214">
        <v>600</v>
      </c>
      <c r="D61" s="214">
        <v>2000</v>
      </c>
      <c r="E61" s="263" t="s">
        <v>60</v>
      </c>
      <c r="F61" s="216">
        <v>1</v>
      </c>
      <c r="G61" s="217">
        <f t="shared" si="23"/>
        <v>4.8000000000000001E-2</v>
      </c>
      <c r="H61" s="218">
        <f>(C61*0.1*D61)/100000</f>
        <v>1.2</v>
      </c>
      <c r="I61" s="219">
        <f>J61/H61</f>
        <v>1360</v>
      </c>
      <c r="J61" s="233">
        <f t="shared" si="30"/>
        <v>1632</v>
      </c>
      <c r="K61" s="220">
        <v>34000</v>
      </c>
      <c r="L61" s="219">
        <f t="shared" si="29"/>
        <v>1592.0000000000002</v>
      </c>
      <c r="M61" s="233">
        <f t="shared" ref="M61:M70" si="31">G61*N61</f>
        <v>1910.4</v>
      </c>
      <c r="N61" s="221">
        <v>39800</v>
      </c>
    </row>
    <row r="62" spans="1:14" ht="15.75" customHeight="1" x14ac:dyDescent="0.25">
      <c r="A62" s="194" t="s">
        <v>55</v>
      </c>
      <c r="B62" s="213">
        <v>40</v>
      </c>
      <c r="C62" s="214">
        <v>600</v>
      </c>
      <c r="D62" s="196">
        <v>2500</v>
      </c>
      <c r="E62" s="263" t="s">
        <v>60</v>
      </c>
      <c r="F62" s="198">
        <v>1</v>
      </c>
      <c r="G62" s="199">
        <f t="shared" si="23"/>
        <v>0.06</v>
      </c>
      <c r="H62" s="200">
        <f t="shared" ref="H62:H70" si="32">(C62*0.1*D62)/100000</f>
        <v>1.5</v>
      </c>
      <c r="I62" s="201">
        <f t="shared" si="28"/>
        <v>1360</v>
      </c>
      <c r="J62" s="233">
        <f t="shared" si="30"/>
        <v>2040</v>
      </c>
      <c r="K62" s="220">
        <v>34000</v>
      </c>
      <c r="L62" s="201">
        <f>M62/H62</f>
        <v>1592</v>
      </c>
      <c r="M62" s="234">
        <f t="shared" si="31"/>
        <v>2388</v>
      </c>
      <c r="N62" s="221">
        <v>39800</v>
      </c>
    </row>
    <row r="63" spans="1:14" ht="15.75" customHeight="1" x14ac:dyDescent="0.25">
      <c r="A63" s="194" t="s">
        <v>55</v>
      </c>
      <c r="B63" s="213">
        <v>40</v>
      </c>
      <c r="C63" s="214">
        <v>600</v>
      </c>
      <c r="D63" s="196">
        <v>3000</v>
      </c>
      <c r="E63" s="263" t="s">
        <v>60</v>
      </c>
      <c r="F63" s="198">
        <v>1</v>
      </c>
      <c r="G63" s="199">
        <f t="shared" si="23"/>
        <v>7.1999999999999995E-2</v>
      </c>
      <c r="H63" s="200">
        <f t="shared" si="32"/>
        <v>1.8</v>
      </c>
      <c r="I63" s="201">
        <f t="shared" si="28"/>
        <v>1360</v>
      </c>
      <c r="J63" s="233">
        <f t="shared" si="30"/>
        <v>2448</v>
      </c>
      <c r="K63" s="220">
        <v>34000</v>
      </c>
      <c r="L63" s="201">
        <f t="shared" ref="L63:L70" si="33">M63/H63</f>
        <v>1592</v>
      </c>
      <c r="M63" s="234">
        <f t="shared" si="31"/>
        <v>2865.6</v>
      </c>
      <c r="N63" s="221">
        <v>39800</v>
      </c>
    </row>
    <row r="64" spans="1:14" ht="15.75" customHeight="1" x14ac:dyDescent="0.25">
      <c r="A64" s="194" t="s">
        <v>55</v>
      </c>
      <c r="B64" s="244">
        <v>40</v>
      </c>
      <c r="C64" s="211">
        <v>800</v>
      </c>
      <c r="D64" s="211">
        <v>2000</v>
      </c>
      <c r="E64" s="215" t="s">
        <v>60</v>
      </c>
      <c r="F64" s="198">
        <v>1</v>
      </c>
      <c r="G64" s="199">
        <f t="shared" si="23"/>
        <v>6.4000000000000001E-2</v>
      </c>
      <c r="H64" s="200">
        <f t="shared" si="32"/>
        <v>1.6</v>
      </c>
      <c r="I64" s="201">
        <f t="shared" si="28"/>
        <v>1360</v>
      </c>
      <c r="J64" s="233">
        <f t="shared" si="30"/>
        <v>2176</v>
      </c>
      <c r="K64" s="220">
        <v>34000</v>
      </c>
      <c r="L64" s="201">
        <f t="shared" si="33"/>
        <v>1592</v>
      </c>
      <c r="M64" s="234">
        <f t="shared" si="31"/>
        <v>2547.2000000000003</v>
      </c>
      <c r="N64" s="221">
        <v>39800</v>
      </c>
    </row>
    <row r="65" spans="1:14" ht="15.75" customHeight="1" x14ac:dyDescent="0.25">
      <c r="A65" s="194" t="s">
        <v>55</v>
      </c>
      <c r="B65" s="244">
        <v>40</v>
      </c>
      <c r="C65" s="211">
        <v>800</v>
      </c>
      <c r="D65" s="211">
        <v>2500</v>
      </c>
      <c r="E65" s="215" t="s">
        <v>60</v>
      </c>
      <c r="F65" s="198">
        <v>1</v>
      </c>
      <c r="G65" s="199">
        <f t="shared" si="23"/>
        <v>0.08</v>
      </c>
      <c r="H65" s="200">
        <f t="shared" si="32"/>
        <v>2</v>
      </c>
      <c r="I65" s="201">
        <f t="shared" si="28"/>
        <v>1360</v>
      </c>
      <c r="J65" s="231">
        <f t="shared" ref="J65:J70" si="34">K65*G65</f>
        <v>2720</v>
      </c>
      <c r="K65" s="220">
        <v>34000</v>
      </c>
      <c r="L65" s="201">
        <f t="shared" si="33"/>
        <v>1592</v>
      </c>
      <c r="M65" s="234">
        <f t="shared" si="31"/>
        <v>3184</v>
      </c>
      <c r="N65" s="221">
        <v>39800</v>
      </c>
    </row>
    <row r="66" spans="1:14" ht="15.75" customHeight="1" thickBot="1" x14ac:dyDescent="0.3">
      <c r="A66" s="222" t="s">
        <v>55</v>
      </c>
      <c r="B66" s="229">
        <v>40</v>
      </c>
      <c r="C66" s="230">
        <v>800</v>
      </c>
      <c r="D66" s="230">
        <v>3000</v>
      </c>
      <c r="E66" s="224" t="s">
        <v>60</v>
      </c>
      <c r="F66" s="225">
        <v>1</v>
      </c>
      <c r="G66" s="226">
        <f t="shared" si="23"/>
        <v>9.6000000000000002E-2</v>
      </c>
      <c r="H66" s="227">
        <f t="shared" si="32"/>
        <v>2.4</v>
      </c>
      <c r="I66" s="228">
        <f t="shared" si="28"/>
        <v>1360</v>
      </c>
      <c r="J66" s="232">
        <f t="shared" si="34"/>
        <v>3264</v>
      </c>
      <c r="K66" s="743">
        <v>34000</v>
      </c>
      <c r="L66" s="228">
        <f t="shared" si="33"/>
        <v>1592.0000000000002</v>
      </c>
      <c r="M66" s="232">
        <f t="shared" si="31"/>
        <v>3820.8</v>
      </c>
      <c r="N66" s="744">
        <v>39800</v>
      </c>
    </row>
    <row r="67" spans="1:14" ht="15.75" customHeight="1" x14ac:dyDescent="0.25">
      <c r="A67" s="212" t="s">
        <v>61</v>
      </c>
      <c r="B67" s="213">
        <v>40</v>
      </c>
      <c r="C67" s="214">
        <v>1000</v>
      </c>
      <c r="D67" s="214">
        <v>1000</v>
      </c>
      <c r="E67" s="263" t="s">
        <v>60</v>
      </c>
      <c r="F67" s="216">
        <v>1</v>
      </c>
      <c r="G67" s="217">
        <f t="shared" si="23"/>
        <v>0.04</v>
      </c>
      <c r="H67" s="218">
        <f t="shared" si="32"/>
        <v>1</v>
      </c>
      <c r="I67" s="219">
        <f t="shared" si="28"/>
        <v>1360</v>
      </c>
      <c r="J67" s="233">
        <f t="shared" si="34"/>
        <v>1360</v>
      </c>
      <c r="K67" s="220">
        <v>34000</v>
      </c>
      <c r="L67" s="219">
        <f t="shared" si="33"/>
        <v>1592</v>
      </c>
      <c r="M67" s="233">
        <f t="shared" si="31"/>
        <v>1592</v>
      </c>
      <c r="N67" s="221">
        <v>39800</v>
      </c>
    </row>
    <row r="68" spans="1:14" ht="15.75" customHeight="1" x14ac:dyDescent="0.25">
      <c r="A68" s="212" t="s">
        <v>61</v>
      </c>
      <c r="B68" s="213">
        <v>40</v>
      </c>
      <c r="C68" s="214">
        <v>1000</v>
      </c>
      <c r="D68" s="214">
        <v>1200</v>
      </c>
      <c r="E68" s="263" t="s">
        <v>60</v>
      </c>
      <c r="F68" s="198">
        <v>1</v>
      </c>
      <c r="G68" s="199">
        <f t="shared" si="23"/>
        <v>4.8000000000000001E-2</v>
      </c>
      <c r="H68" s="200">
        <f t="shared" si="32"/>
        <v>1.2</v>
      </c>
      <c r="I68" s="201">
        <f t="shared" si="28"/>
        <v>1360</v>
      </c>
      <c r="J68" s="231">
        <f t="shared" si="34"/>
        <v>1632</v>
      </c>
      <c r="K68" s="220">
        <v>34000</v>
      </c>
      <c r="L68" s="201">
        <f t="shared" si="33"/>
        <v>1592.0000000000002</v>
      </c>
      <c r="M68" s="234">
        <f t="shared" si="31"/>
        <v>1910.4</v>
      </c>
      <c r="N68" s="221">
        <v>39800</v>
      </c>
    </row>
    <row r="69" spans="1:14" ht="15.75" customHeight="1" x14ac:dyDescent="0.25">
      <c r="A69" s="212" t="s">
        <v>61</v>
      </c>
      <c r="B69" s="213">
        <v>40</v>
      </c>
      <c r="C69" s="214">
        <v>1000</v>
      </c>
      <c r="D69" s="196">
        <v>2000</v>
      </c>
      <c r="E69" s="263" t="s">
        <v>60</v>
      </c>
      <c r="F69" s="198">
        <v>1</v>
      </c>
      <c r="G69" s="199">
        <f t="shared" si="23"/>
        <v>0.08</v>
      </c>
      <c r="H69" s="200">
        <f t="shared" si="32"/>
        <v>2</v>
      </c>
      <c r="I69" s="201">
        <f t="shared" si="28"/>
        <v>1360</v>
      </c>
      <c r="J69" s="231">
        <f t="shared" si="34"/>
        <v>2720</v>
      </c>
      <c r="K69" s="220">
        <v>34000</v>
      </c>
      <c r="L69" s="201">
        <f t="shared" si="33"/>
        <v>1592</v>
      </c>
      <c r="M69" s="234">
        <f t="shared" si="31"/>
        <v>3184</v>
      </c>
      <c r="N69" s="221">
        <v>39800</v>
      </c>
    </row>
    <row r="70" spans="1:14" ht="15.75" customHeight="1" x14ac:dyDescent="0.25">
      <c r="A70" s="212" t="s">
        <v>61</v>
      </c>
      <c r="B70" s="213">
        <v>40</v>
      </c>
      <c r="C70" s="214">
        <v>1000</v>
      </c>
      <c r="D70" s="196">
        <v>3000</v>
      </c>
      <c r="E70" s="263" t="s">
        <v>60</v>
      </c>
      <c r="F70" s="198">
        <v>1</v>
      </c>
      <c r="G70" s="199">
        <f t="shared" si="23"/>
        <v>0.12</v>
      </c>
      <c r="H70" s="200">
        <f t="shared" si="32"/>
        <v>3</v>
      </c>
      <c r="I70" s="201">
        <f t="shared" si="28"/>
        <v>1360</v>
      </c>
      <c r="J70" s="231">
        <f t="shared" si="34"/>
        <v>4080</v>
      </c>
      <c r="K70" s="220">
        <v>34000</v>
      </c>
      <c r="L70" s="201">
        <f t="shared" si="33"/>
        <v>1592</v>
      </c>
      <c r="M70" s="234">
        <f t="shared" si="31"/>
        <v>4776</v>
      </c>
      <c r="N70" s="221">
        <v>39800</v>
      </c>
    </row>
    <row r="71" spans="1:14" ht="15.75" customHeight="1" x14ac:dyDescent="0.25">
      <c r="A71" s="1014"/>
      <c r="B71" s="1014"/>
      <c r="C71" s="1014"/>
      <c r="D71" s="1014"/>
      <c r="E71" s="1014"/>
      <c r="F71" s="1014"/>
      <c r="G71" s="1014"/>
      <c r="H71" s="1014"/>
      <c r="I71" s="1014"/>
      <c r="J71" s="1014"/>
      <c r="K71" s="1014"/>
      <c r="L71" s="1014"/>
      <c r="M71" s="1014"/>
      <c r="N71" s="1014"/>
    </row>
    <row r="72" spans="1:14" ht="24.6" customHeight="1" thickBot="1" x14ac:dyDescent="0.4">
      <c r="A72" s="1015" t="s">
        <v>62</v>
      </c>
      <c r="B72" s="1016"/>
      <c r="C72" s="1016"/>
      <c r="D72" s="1016"/>
      <c r="E72" s="1016"/>
      <c r="F72" s="1016"/>
      <c r="G72" s="1016"/>
      <c r="H72" s="1016"/>
      <c r="I72" s="1016"/>
      <c r="J72" s="1016"/>
      <c r="K72" s="1016"/>
      <c r="L72" s="1016"/>
      <c r="M72" s="1016"/>
      <c r="N72" s="1016"/>
    </row>
    <row r="73" spans="1:14" ht="28.9" customHeight="1" x14ac:dyDescent="0.25">
      <c r="A73" s="926" t="s">
        <v>1</v>
      </c>
      <c r="B73" s="24" t="s">
        <v>2</v>
      </c>
      <c r="C73" s="25" t="s">
        <v>3</v>
      </c>
      <c r="D73" s="25" t="s">
        <v>4</v>
      </c>
      <c r="E73" s="1007" t="s">
        <v>5</v>
      </c>
      <c r="F73" s="932" t="s">
        <v>56</v>
      </c>
      <c r="G73" s="933"/>
      <c r="H73" s="931"/>
      <c r="I73" s="202" t="s">
        <v>20</v>
      </c>
      <c r="J73" s="1008" t="s">
        <v>57</v>
      </c>
      <c r="K73" s="1009"/>
      <c r="L73" s="203" t="s">
        <v>20</v>
      </c>
      <c r="M73" s="936" t="s">
        <v>58</v>
      </c>
      <c r="N73" s="937"/>
    </row>
    <row r="74" spans="1:14" ht="15.75" customHeight="1" x14ac:dyDescent="0.25">
      <c r="A74" s="927"/>
      <c r="B74" s="26" t="s">
        <v>8</v>
      </c>
      <c r="C74" s="27" t="s">
        <v>8</v>
      </c>
      <c r="D74" s="27" t="s">
        <v>8</v>
      </c>
      <c r="E74" s="954"/>
      <c r="F74" s="29" t="s">
        <v>9</v>
      </c>
      <c r="G74" s="30" t="s">
        <v>10</v>
      </c>
      <c r="H74" s="31" t="s">
        <v>24</v>
      </c>
      <c r="I74" s="204"/>
      <c r="J74" s="205" t="s">
        <v>59</v>
      </c>
      <c r="K74" s="206" t="s">
        <v>13</v>
      </c>
      <c r="L74" s="207"/>
      <c r="M74" s="28" t="s">
        <v>59</v>
      </c>
      <c r="N74" s="142" t="s">
        <v>13</v>
      </c>
    </row>
    <row r="75" spans="1:14" ht="15.75" customHeight="1" x14ac:dyDescent="0.25">
      <c r="A75" s="194" t="s">
        <v>55</v>
      </c>
      <c r="B75" s="210">
        <v>18</v>
      </c>
      <c r="C75" s="211">
        <v>200</v>
      </c>
      <c r="D75" s="211">
        <v>800</v>
      </c>
      <c r="E75" s="197" t="s">
        <v>63</v>
      </c>
      <c r="F75" s="198">
        <v>1</v>
      </c>
      <c r="G75" s="199">
        <f t="shared" ref="G75:G90" si="35">B75*C75*D75/1000000000*F75</f>
        <v>2.8800000000000002E-3</v>
      </c>
      <c r="H75" s="200">
        <f>(C75*0.1*D75)/100000</f>
        <v>0.16</v>
      </c>
      <c r="I75" s="201">
        <f>J75/H75</f>
        <v>1452.6000000000001</v>
      </c>
      <c r="J75" s="231">
        <f t="shared" ref="J75:J90" si="36">K75*G75</f>
        <v>232.41600000000003</v>
      </c>
      <c r="K75" s="208">
        <v>80700</v>
      </c>
      <c r="L75" s="201">
        <f t="shared" ref="L75" si="37">M75/H75</f>
        <v>1692.0000000000002</v>
      </c>
      <c r="M75" s="234">
        <f t="shared" ref="M75:M90" si="38">G75*N75</f>
        <v>270.72000000000003</v>
      </c>
      <c r="N75" s="209">
        <v>94000</v>
      </c>
    </row>
    <row r="76" spans="1:14" ht="15.75" customHeight="1" x14ac:dyDescent="0.25">
      <c r="A76" s="194" t="s">
        <v>55</v>
      </c>
      <c r="B76" s="210">
        <v>18</v>
      </c>
      <c r="C76" s="211">
        <v>200</v>
      </c>
      <c r="D76" s="211">
        <v>900</v>
      </c>
      <c r="E76" s="197" t="s">
        <v>63</v>
      </c>
      <c r="F76" s="198">
        <v>1</v>
      </c>
      <c r="G76" s="199">
        <f t="shared" si="35"/>
        <v>3.2399999999999998E-3</v>
      </c>
      <c r="H76" s="200">
        <f t="shared" ref="H76:H84" si="39">(C76*0.1*D76)/100000</f>
        <v>0.18</v>
      </c>
      <c r="I76" s="201">
        <f t="shared" ref="I76:I84" si="40">J76/H76</f>
        <v>1452.6</v>
      </c>
      <c r="J76" s="231">
        <f t="shared" si="36"/>
        <v>261.46799999999996</v>
      </c>
      <c r="K76" s="208">
        <v>80700</v>
      </c>
      <c r="L76" s="201">
        <f>M76/H76</f>
        <v>1692</v>
      </c>
      <c r="M76" s="234">
        <f t="shared" si="38"/>
        <v>304.56</v>
      </c>
      <c r="N76" s="209">
        <v>94000</v>
      </c>
    </row>
    <row r="77" spans="1:14" ht="15.75" customHeight="1" x14ac:dyDescent="0.25">
      <c r="A77" s="194" t="s">
        <v>55</v>
      </c>
      <c r="B77" s="210">
        <v>18</v>
      </c>
      <c r="C77" s="211">
        <v>200</v>
      </c>
      <c r="D77" s="211">
        <v>1000</v>
      </c>
      <c r="E77" s="197" t="s">
        <v>63</v>
      </c>
      <c r="F77" s="198">
        <v>1</v>
      </c>
      <c r="G77" s="199">
        <f t="shared" si="35"/>
        <v>3.5999999999999999E-3</v>
      </c>
      <c r="H77" s="200">
        <f t="shared" si="39"/>
        <v>0.2</v>
      </c>
      <c r="I77" s="201">
        <f t="shared" si="40"/>
        <v>1452.6</v>
      </c>
      <c r="J77" s="231">
        <f t="shared" si="36"/>
        <v>290.52</v>
      </c>
      <c r="K77" s="208">
        <v>80700</v>
      </c>
      <c r="L77" s="201">
        <f t="shared" ref="L77:L85" si="41">M77/H77</f>
        <v>1691.9999999999998</v>
      </c>
      <c r="M77" s="234">
        <f t="shared" si="38"/>
        <v>338.4</v>
      </c>
      <c r="N77" s="209">
        <v>94000</v>
      </c>
    </row>
    <row r="78" spans="1:14" ht="15.75" customHeight="1" x14ac:dyDescent="0.25">
      <c r="A78" s="194" t="s">
        <v>55</v>
      </c>
      <c r="B78" s="210">
        <v>18</v>
      </c>
      <c r="C78" s="211">
        <v>200</v>
      </c>
      <c r="D78" s="211">
        <v>1200</v>
      </c>
      <c r="E78" s="197" t="s">
        <v>63</v>
      </c>
      <c r="F78" s="198">
        <v>1</v>
      </c>
      <c r="G78" s="199">
        <f t="shared" si="35"/>
        <v>4.3200000000000001E-3</v>
      </c>
      <c r="H78" s="200">
        <f t="shared" si="39"/>
        <v>0.24</v>
      </c>
      <c r="I78" s="201">
        <f t="shared" si="40"/>
        <v>1452.6000000000001</v>
      </c>
      <c r="J78" s="231">
        <f t="shared" si="36"/>
        <v>348.62400000000002</v>
      </c>
      <c r="K78" s="208">
        <v>80700</v>
      </c>
      <c r="L78" s="201">
        <f t="shared" si="41"/>
        <v>1692</v>
      </c>
      <c r="M78" s="234">
        <f t="shared" si="38"/>
        <v>406.08</v>
      </c>
      <c r="N78" s="209">
        <v>94000</v>
      </c>
    </row>
    <row r="79" spans="1:14" ht="15.75" customHeight="1" x14ac:dyDescent="0.25">
      <c r="A79" s="194" t="s">
        <v>55</v>
      </c>
      <c r="B79" s="195">
        <v>18</v>
      </c>
      <c r="C79" s="196">
        <v>300</v>
      </c>
      <c r="D79" s="196">
        <v>2000</v>
      </c>
      <c r="E79" s="197" t="s">
        <v>63</v>
      </c>
      <c r="F79" s="198">
        <v>1</v>
      </c>
      <c r="G79" s="199">
        <f t="shared" si="35"/>
        <v>1.0800000000000001E-2</v>
      </c>
      <c r="H79" s="200">
        <f t="shared" si="39"/>
        <v>0.6</v>
      </c>
      <c r="I79" s="201">
        <f t="shared" si="40"/>
        <v>1452.6000000000001</v>
      </c>
      <c r="J79" s="231">
        <f t="shared" si="36"/>
        <v>871.56000000000006</v>
      </c>
      <c r="K79" s="208">
        <v>80700</v>
      </c>
      <c r="L79" s="201">
        <f t="shared" si="41"/>
        <v>1692.0000000000002</v>
      </c>
      <c r="M79" s="234">
        <f t="shared" si="38"/>
        <v>1015.2</v>
      </c>
      <c r="N79" s="209">
        <v>94000</v>
      </c>
    </row>
    <row r="80" spans="1:14" ht="15.75" customHeight="1" x14ac:dyDescent="0.25">
      <c r="A80" s="194" t="s">
        <v>55</v>
      </c>
      <c r="B80" s="195">
        <v>18</v>
      </c>
      <c r="C80" s="196">
        <v>300</v>
      </c>
      <c r="D80" s="196">
        <v>2500</v>
      </c>
      <c r="E80" s="197" t="s">
        <v>63</v>
      </c>
      <c r="F80" s="198">
        <v>1</v>
      </c>
      <c r="G80" s="199">
        <f t="shared" si="35"/>
        <v>1.35E-2</v>
      </c>
      <c r="H80" s="200">
        <f t="shared" si="39"/>
        <v>0.75</v>
      </c>
      <c r="I80" s="201">
        <f t="shared" si="40"/>
        <v>1452.6000000000001</v>
      </c>
      <c r="J80" s="231">
        <f t="shared" si="36"/>
        <v>1089.45</v>
      </c>
      <c r="K80" s="208">
        <v>80700</v>
      </c>
      <c r="L80" s="201">
        <f t="shared" si="41"/>
        <v>1692</v>
      </c>
      <c r="M80" s="234">
        <f t="shared" si="38"/>
        <v>1269</v>
      </c>
      <c r="N80" s="209">
        <v>94000</v>
      </c>
    </row>
    <row r="81" spans="1:14" ht="15.75" customHeight="1" x14ac:dyDescent="0.25">
      <c r="A81" s="194" t="s">
        <v>55</v>
      </c>
      <c r="B81" s="195">
        <v>18</v>
      </c>
      <c r="C81" s="196">
        <v>300</v>
      </c>
      <c r="D81" s="196">
        <v>3000</v>
      </c>
      <c r="E81" s="197" t="s">
        <v>63</v>
      </c>
      <c r="F81" s="198">
        <v>1</v>
      </c>
      <c r="G81" s="199">
        <f t="shared" si="35"/>
        <v>1.6199999999999999E-2</v>
      </c>
      <c r="H81" s="200">
        <f t="shared" si="39"/>
        <v>0.9</v>
      </c>
      <c r="I81" s="201">
        <f t="shared" si="40"/>
        <v>1452.6</v>
      </c>
      <c r="J81" s="231">
        <f t="shared" si="36"/>
        <v>1307.3399999999999</v>
      </c>
      <c r="K81" s="208">
        <v>80700</v>
      </c>
      <c r="L81" s="201">
        <f t="shared" si="41"/>
        <v>1692</v>
      </c>
      <c r="M81" s="234">
        <f t="shared" si="38"/>
        <v>1522.8</v>
      </c>
      <c r="N81" s="209">
        <v>94000</v>
      </c>
    </row>
    <row r="82" spans="1:14" ht="15.75" customHeight="1" x14ac:dyDescent="0.25">
      <c r="A82" s="194" t="s">
        <v>55</v>
      </c>
      <c r="B82" s="210">
        <v>18</v>
      </c>
      <c r="C82" s="211">
        <v>400</v>
      </c>
      <c r="D82" s="211">
        <v>2000</v>
      </c>
      <c r="E82" s="197" t="s">
        <v>63</v>
      </c>
      <c r="F82" s="198">
        <v>1</v>
      </c>
      <c r="G82" s="199">
        <f t="shared" si="35"/>
        <v>1.44E-2</v>
      </c>
      <c r="H82" s="200">
        <f t="shared" si="39"/>
        <v>0.8</v>
      </c>
      <c r="I82" s="201">
        <f t="shared" si="40"/>
        <v>1452.6</v>
      </c>
      <c r="J82" s="231">
        <f t="shared" si="36"/>
        <v>1162.08</v>
      </c>
      <c r="K82" s="208">
        <v>80700</v>
      </c>
      <c r="L82" s="201">
        <f t="shared" si="41"/>
        <v>1691.9999999999998</v>
      </c>
      <c r="M82" s="234">
        <f t="shared" si="38"/>
        <v>1353.6</v>
      </c>
      <c r="N82" s="209">
        <v>94000</v>
      </c>
    </row>
    <row r="83" spans="1:14" ht="15.75" customHeight="1" x14ac:dyDescent="0.25">
      <c r="A83" s="194" t="s">
        <v>55</v>
      </c>
      <c r="B83" s="210">
        <v>18</v>
      </c>
      <c r="C83" s="211">
        <v>400</v>
      </c>
      <c r="D83" s="211">
        <v>2500</v>
      </c>
      <c r="E83" s="197" t="s">
        <v>63</v>
      </c>
      <c r="F83" s="198">
        <v>1</v>
      </c>
      <c r="G83" s="199">
        <f t="shared" si="35"/>
        <v>1.7999999999999999E-2</v>
      </c>
      <c r="H83" s="200">
        <f t="shared" si="39"/>
        <v>1</v>
      </c>
      <c r="I83" s="201">
        <f t="shared" si="40"/>
        <v>1452.6</v>
      </c>
      <c r="J83" s="231">
        <f t="shared" si="36"/>
        <v>1452.6</v>
      </c>
      <c r="K83" s="208">
        <v>80700</v>
      </c>
      <c r="L83" s="201">
        <f t="shared" si="41"/>
        <v>1691.9999999999998</v>
      </c>
      <c r="M83" s="234">
        <f t="shared" si="38"/>
        <v>1691.9999999999998</v>
      </c>
      <c r="N83" s="209">
        <v>94000</v>
      </c>
    </row>
    <row r="84" spans="1:14" ht="15.75" customHeight="1" x14ac:dyDescent="0.25">
      <c r="A84" s="194" t="s">
        <v>55</v>
      </c>
      <c r="B84" s="210">
        <v>18</v>
      </c>
      <c r="C84" s="211">
        <v>400</v>
      </c>
      <c r="D84" s="211">
        <v>3000</v>
      </c>
      <c r="E84" s="197" t="s">
        <v>63</v>
      </c>
      <c r="F84" s="198">
        <v>1</v>
      </c>
      <c r="G84" s="199">
        <f t="shared" si="35"/>
        <v>2.1600000000000001E-2</v>
      </c>
      <c r="H84" s="200">
        <f t="shared" si="39"/>
        <v>1.2</v>
      </c>
      <c r="I84" s="201">
        <f t="shared" si="40"/>
        <v>1452.6000000000001</v>
      </c>
      <c r="J84" s="231">
        <f t="shared" si="36"/>
        <v>1743.1200000000001</v>
      </c>
      <c r="K84" s="208">
        <v>80700</v>
      </c>
      <c r="L84" s="201">
        <f t="shared" si="41"/>
        <v>1692.0000000000002</v>
      </c>
      <c r="M84" s="234">
        <f t="shared" si="38"/>
        <v>2030.4</v>
      </c>
      <c r="N84" s="209">
        <v>94000</v>
      </c>
    </row>
    <row r="85" spans="1:14" ht="15.75" customHeight="1" x14ac:dyDescent="0.25">
      <c r="A85" s="194" t="s">
        <v>55</v>
      </c>
      <c r="B85" s="195">
        <v>18</v>
      </c>
      <c r="C85" s="196">
        <v>500</v>
      </c>
      <c r="D85" s="196">
        <v>2000</v>
      </c>
      <c r="E85" s="197" t="s">
        <v>63</v>
      </c>
      <c r="F85" s="198">
        <v>1</v>
      </c>
      <c r="G85" s="199">
        <f t="shared" si="35"/>
        <v>1.7999999999999999E-2</v>
      </c>
      <c r="H85" s="200">
        <f>(C85*0.1*D85)/100000</f>
        <v>1</v>
      </c>
      <c r="I85" s="201">
        <f>J85/H85</f>
        <v>1452.6</v>
      </c>
      <c r="J85" s="231">
        <f t="shared" si="36"/>
        <v>1452.6</v>
      </c>
      <c r="K85" s="208">
        <v>80700</v>
      </c>
      <c r="L85" s="201">
        <f t="shared" si="41"/>
        <v>1691.9999999999998</v>
      </c>
      <c r="M85" s="234">
        <f t="shared" si="38"/>
        <v>1691.9999999999998</v>
      </c>
      <c r="N85" s="209">
        <v>94000</v>
      </c>
    </row>
    <row r="86" spans="1:14" ht="15.75" customHeight="1" x14ac:dyDescent="0.25">
      <c r="A86" s="194" t="s">
        <v>55</v>
      </c>
      <c r="B86" s="195">
        <v>18</v>
      </c>
      <c r="C86" s="196">
        <v>500</v>
      </c>
      <c r="D86" s="196">
        <v>2500</v>
      </c>
      <c r="E86" s="197" t="s">
        <v>63</v>
      </c>
      <c r="F86" s="198">
        <v>1</v>
      </c>
      <c r="G86" s="199">
        <f t="shared" si="35"/>
        <v>2.2499999999999999E-2</v>
      </c>
      <c r="H86" s="200">
        <f t="shared" ref="H86:H90" si="42">(C86*0.1*D86)/100000</f>
        <v>1.25</v>
      </c>
      <c r="I86" s="201">
        <f t="shared" ref="I86:I90" si="43">J86/H86</f>
        <v>1452.6</v>
      </c>
      <c r="J86" s="231">
        <f t="shared" si="36"/>
        <v>1815.75</v>
      </c>
      <c r="K86" s="208">
        <v>80700</v>
      </c>
      <c r="L86" s="201">
        <f>M86/H86</f>
        <v>1692</v>
      </c>
      <c r="M86" s="234">
        <f t="shared" si="38"/>
        <v>2115</v>
      </c>
      <c r="N86" s="209">
        <v>94000</v>
      </c>
    </row>
    <row r="87" spans="1:14" ht="15.75" customHeight="1" x14ac:dyDescent="0.25">
      <c r="A87" s="194" t="s">
        <v>55</v>
      </c>
      <c r="B87" s="195">
        <v>18</v>
      </c>
      <c r="C87" s="196">
        <v>500</v>
      </c>
      <c r="D87" s="196">
        <v>3000</v>
      </c>
      <c r="E87" s="197" t="s">
        <v>63</v>
      </c>
      <c r="F87" s="198">
        <v>1</v>
      </c>
      <c r="G87" s="199">
        <f t="shared" si="35"/>
        <v>2.7E-2</v>
      </c>
      <c r="H87" s="200">
        <f t="shared" si="42"/>
        <v>1.5</v>
      </c>
      <c r="I87" s="201">
        <f t="shared" si="43"/>
        <v>1452.6000000000001</v>
      </c>
      <c r="J87" s="231">
        <f t="shared" si="36"/>
        <v>2178.9</v>
      </c>
      <c r="K87" s="208">
        <v>80700</v>
      </c>
      <c r="L87" s="201">
        <f t="shared" ref="L87:L90" si="44">M87/H87</f>
        <v>1692</v>
      </c>
      <c r="M87" s="234">
        <f t="shared" si="38"/>
        <v>2538</v>
      </c>
      <c r="N87" s="209">
        <v>94000</v>
      </c>
    </row>
    <row r="88" spans="1:14" ht="15.75" customHeight="1" x14ac:dyDescent="0.25">
      <c r="A88" s="194" t="s">
        <v>55</v>
      </c>
      <c r="B88" s="210">
        <v>18</v>
      </c>
      <c r="C88" s="211">
        <v>600</v>
      </c>
      <c r="D88" s="211">
        <v>2000</v>
      </c>
      <c r="E88" s="197" t="s">
        <v>63</v>
      </c>
      <c r="F88" s="198">
        <v>1</v>
      </c>
      <c r="G88" s="199">
        <f t="shared" si="35"/>
        <v>2.1600000000000001E-2</v>
      </c>
      <c r="H88" s="200">
        <f t="shared" si="42"/>
        <v>1.2</v>
      </c>
      <c r="I88" s="201">
        <f t="shared" si="43"/>
        <v>1452.6000000000001</v>
      </c>
      <c r="J88" s="231">
        <f t="shared" si="36"/>
        <v>1743.1200000000001</v>
      </c>
      <c r="K88" s="208">
        <v>80700</v>
      </c>
      <c r="L88" s="201">
        <f t="shared" si="44"/>
        <v>1692.0000000000002</v>
      </c>
      <c r="M88" s="234">
        <f t="shared" si="38"/>
        <v>2030.4</v>
      </c>
      <c r="N88" s="209">
        <v>94000</v>
      </c>
    </row>
    <row r="89" spans="1:14" ht="15.75" customHeight="1" x14ac:dyDescent="0.25">
      <c r="A89" s="194" t="s">
        <v>55</v>
      </c>
      <c r="B89" s="210">
        <v>18</v>
      </c>
      <c r="C89" s="211">
        <v>600</v>
      </c>
      <c r="D89" s="211">
        <v>2500</v>
      </c>
      <c r="E89" s="197" t="s">
        <v>63</v>
      </c>
      <c r="F89" s="198">
        <v>1</v>
      </c>
      <c r="G89" s="199">
        <f t="shared" si="35"/>
        <v>2.7E-2</v>
      </c>
      <c r="H89" s="200">
        <f t="shared" si="42"/>
        <v>1.5</v>
      </c>
      <c r="I89" s="201">
        <f t="shared" si="43"/>
        <v>1452.6000000000001</v>
      </c>
      <c r="J89" s="231">
        <f t="shared" si="36"/>
        <v>2178.9</v>
      </c>
      <c r="K89" s="208">
        <v>80700</v>
      </c>
      <c r="L89" s="201">
        <f t="shared" si="44"/>
        <v>1692</v>
      </c>
      <c r="M89" s="234">
        <f t="shared" si="38"/>
        <v>2538</v>
      </c>
      <c r="N89" s="209">
        <v>94000</v>
      </c>
    </row>
    <row r="90" spans="1:14" ht="15.75" customHeight="1" thickBot="1" x14ac:dyDescent="0.3">
      <c r="A90" s="222" t="s">
        <v>55</v>
      </c>
      <c r="B90" s="229">
        <v>18</v>
      </c>
      <c r="C90" s="230">
        <v>600</v>
      </c>
      <c r="D90" s="230">
        <v>3000</v>
      </c>
      <c r="E90" s="197" t="s">
        <v>63</v>
      </c>
      <c r="F90" s="225">
        <v>1</v>
      </c>
      <c r="G90" s="226">
        <f t="shared" si="35"/>
        <v>3.2399999999999998E-2</v>
      </c>
      <c r="H90" s="227">
        <f t="shared" si="42"/>
        <v>1.8</v>
      </c>
      <c r="I90" s="228">
        <f t="shared" si="43"/>
        <v>1452.6</v>
      </c>
      <c r="J90" s="231">
        <f t="shared" si="36"/>
        <v>2614.6799999999998</v>
      </c>
      <c r="K90" s="208">
        <v>80700</v>
      </c>
      <c r="L90" s="228">
        <f t="shared" si="44"/>
        <v>1692</v>
      </c>
      <c r="M90" s="232">
        <f t="shared" si="38"/>
        <v>3045.6</v>
      </c>
      <c r="N90" s="209">
        <v>94000</v>
      </c>
    </row>
    <row r="91" spans="1:14" ht="15" customHeight="1" thickBot="1" x14ac:dyDescent="0.3">
      <c r="A91" s="1010"/>
      <c r="B91" s="1011"/>
      <c r="C91" s="1011"/>
      <c r="D91" s="1011"/>
      <c r="E91" s="1011"/>
      <c r="F91" s="1011"/>
      <c r="G91" s="1011"/>
      <c r="H91" s="1011"/>
      <c r="I91" s="1011"/>
      <c r="J91" s="1011"/>
      <c r="K91" s="1011"/>
      <c r="L91" s="1011"/>
      <c r="M91" s="1011"/>
      <c r="N91" s="1011"/>
    </row>
    <row r="92" spans="1:14" ht="15" customHeight="1" x14ac:dyDescent="0.25">
      <c r="A92" s="212" t="s">
        <v>55</v>
      </c>
      <c r="B92" s="244">
        <v>40</v>
      </c>
      <c r="C92" s="245">
        <v>600</v>
      </c>
      <c r="D92" s="245">
        <v>2000</v>
      </c>
      <c r="E92" s="215" t="s">
        <v>63</v>
      </c>
      <c r="F92" s="216">
        <v>1</v>
      </c>
      <c r="G92" s="217">
        <f t="shared" ref="G92:G101" si="45">B92*C92*D92/1000000000*F92</f>
        <v>4.8000000000000001E-2</v>
      </c>
      <c r="H92" s="218">
        <f>(C92*0.1*D92)/100000</f>
        <v>1.2</v>
      </c>
      <c r="I92" s="219">
        <f>J92/H92</f>
        <v>2988</v>
      </c>
      <c r="J92" s="233">
        <f t="shared" ref="J92:J93" si="46">K92*G92</f>
        <v>3585.6</v>
      </c>
      <c r="K92" s="220">
        <v>74700</v>
      </c>
      <c r="L92" s="219">
        <f t="shared" ref="L92" si="47">M92/H92</f>
        <v>3480</v>
      </c>
      <c r="M92" s="233">
        <f t="shared" ref="M92:M101" si="48">G92*N92</f>
        <v>4176</v>
      </c>
      <c r="N92" s="221">
        <v>87000</v>
      </c>
    </row>
    <row r="93" spans="1:14" ht="15" customHeight="1" x14ac:dyDescent="0.25">
      <c r="A93" s="194" t="s">
        <v>55</v>
      </c>
      <c r="B93" s="244">
        <v>40</v>
      </c>
      <c r="C93" s="245">
        <v>600</v>
      </c>
      <c r="D93" s="211">
        <v>2500</v>
      </c>
      <c r="E93" s="215" t="s">
        <v>63</v>
      </c>
      <c r="F93" s="198">
        <v>1</v>
      </c>
      <c r="G93" s="199">
        <f t="shared" si="45"/>
        <v>0.06</v>
      </c>
      <c r="H93" s="200">
        <f t="shared" ref="H93:H101" si="49">(C93*0.1*D93)/100000</f>
        <v>1.5</v>
      </c>
      <c r="I93" s="201">
        <f t="shared" ref="I93:I101" si="50">J93/H93</f>
        <v>2988</v>
      </c>
      <c r="J93" s="233">
        <f t="shared" si="46"/>
        <v>4482</v>
      </c>
      <c r="K93" s="220">
        <v>74700</v>
      </c>
      <c r="L93" s="201">
        <f>M93/H93</f>
        <v>3480</v>
      </c>
      <c r="M93" s="234">
        <f t="shared" si="48"/>
        <v>5220</v>
      </c>
      <c r="N93" s="221">
        <v>87000</v>
      </c>
    </row>
    <row r="94" spans="1:14" ht="15" customHeight="1" x14ac:dyDescent="0.25">
      <c r="A94" s="194" t="s">
        <v>55</v>
      </c>
      <c r="B94" s="244">
        <v>40</v>
      </c>
      <c r="C94" s="245">
        <v>600</v>
      </c>
      <c r="D94" s="211">
        <v>3000</v>
      </c>
      <c r="E94" s="215" t="s">
        <v>63</v>
      </c>
      <c r="F94" s="198">
        <v>1</v>
      </c>
      <c r="G94" s="199">
        <f t="shared" si="45"/>
        <v>7.1999999999999995E-2</v>
      </c>
      <c r="H94" s="200">
        <f t="shared" si="49"/>
        <v>1.8</v>
      </c>
      <c r="I94" s="201">
        <f t="shared" si="50"/>
        <v>2987.9999999999995</v>
      </c>
      <c r="J94" s="231">
        <f t="shared" ref="J94:J101" si="51">K94*G94</f>
        <v>5378.4</v>
      </c>
      <c r="K94" s="220">
        <v>74700</v>
      </c>
      <c r="L94" s="201">
        <f t="shared" ref="L94:L101" si="52">M94/H94</f>
        <v>3479.9999999999995</v>
      </c>
      <c r="M94" s="234">
        <f t="shared" si="48"/>
        <v>6263.9999999999991</v>
      </c>
      <c r="N94" s="221">
        <v>87000</v>
      </c>
    </row>
    <row r="95" spans="1:14" ht="15" customHeight="1" x14ac:dyDescent="0.25">
      <c r="A95" s="194" t="s">
        <v>55</v>
      </c>
      <c r="B95" s="213">
        <v>40</v>
      </c>
      <c r="C95" s="196">
        <v>800</v>
      </c>
      <c r="D95" s="196">
        <v>2000</v>
      </c>
      <c r="E95" s="215" t="s">
        <v>63</v>
      </c>
      <c r="F95" s="198">
        <v>1</v>
      </c>
      <c r="G95" s="199">
        <f t="shared" si="45"/>
        <v>6.4000000000000001E-2</v>
      </c>
      <c r="H95" s="200">
        <f t="shared" si="49"/>
        <v>1.6</v>
      </c>
      <c r="I95" s="201">
        <f t="shared" si="50"/>
        <v>2988</v>
      </c>
      <c r="J95" s="231">
        <f t="shared" si="51"/>
        <v>4780.8</v>
      </c>
      <c r="K95" s="220">
        <v>74700</v>
      </c>
      <c r="L95" s="201">
        <f t="shared" si="52"/>
        <v>3480</v>
      </c>
      <c r="M95" s="234">
        <f t="shared" si="48"/>
        <v>5568</v>
      </c>
      <c r="N95" s="221">
        <v>87000</v>
      </c>
    </row>
    <row r="96" spans="1:14" ht="15" customHeight="1" x14ac:dyDescent="0.25">
      <c r="A96" s="194" t="s">
        <v>55</v>
      </c>
      <c r="B96" s="213">
        <v>40</v>
      </c>
      <c r="C96" s="196">
        <v>800</v>
      </c>
      <c r="D96" s="196">
        <v>2500</v>
      </c>
      <c r="E96" s="215" t="s">
        <v>63</v>
      </c>
      <c r="F96" s="198">
        <v>1</v>
      </c>
      <c r="G96" s="199">
        <f t="shared" si="45"/>
        <v>0.08</v>
      </c>
      <c r="H96" s="200">
        <f t="shared" si="49"/>
        <v>2</v>
      </c>
      <c r="I96" s="201">
        <f t="shared" si="50"/>
        <v>2988</v>
      </c>
      <c r="J96" s="231">
        <f t="shared" si="51"/>
        <v>5976</v>
      </c>
      <c r="K96" s="220">
        <v>74700</v>
      </c>
      <c r="L96" s="201">
        <f t="shared" si="52"/>
        <v>3480</v>
      </c>
      <c r="M96" s="234">
        <f t="shared" si="48"/>
        <v>6960</v>
      </c>
      <c r="N96" s="221">
        <v>87000</v>
      </c>
    </row>
    <row r="97" spans="1:14" ht="15" customHeight="1" x14ac:dyDescent="0.25">
      <c r="A97" s="235" t="s">
        <v>55</v>
      </c>
      <c r="B97" s="259">
        <v>40</v>
      </c>
      <c r="C97" s="247">
        <v>800</v>
      </c>
      <c r="D97" s="247">
        <v>3000</v>
      </c>
      <c r="E97" s="215" t="s">
        <v>63</v>
      </c>
      <c r="F97" s="239">
        <v>1</v>
      </c>
      <c r="G97" s="240">
        <f t="shared" si="45"/>
        <v>9.6000000000000002E-2</v>
      </c>
      <c r="H97" s="241">
        <f t="shared" si="49"/>
        <v>2.4</v>
      </c>
      <c r="I97" s="242">
        <f t="shared" si="50"/>
        <v>2988</v>
      </c>
      <c r="J97" s="243">
        <f t="shared" si="51"/>
        <v>7171.2</v>
      </c>
      <c r="K97" s="220">
        <v>74700</v>
      </c>
      <c r="L97" s="242">
        <f t="shared" si="52"/>
        <v>3480</v>
      </c>
      <c r="M97" s="243">
        <f t="shared" si="48"/>
        <v>8352</v>
      </c>
      <c r="N97" s="221">
        <v>87000</v>
      </c>
    </row>
    <row r="98" spans="1:14" ht="15" customHeight="1" x14ac:dyDescent="0.25">
      <c r="A98" s="249" t="s">
        <v>61</v>
      </c>
      <c r="B98" s="261">
        <v>40</v>
      </c>
      <c r="C98" s="262">
        <v>1000</v>
      </c>
      <c r="D98" s="262">
        <v>1000</v>
      </c>
      <c r="E98" s="215" t="s">
        <v>63</v>
      </c>
      <c r="F98" s="252">
        <v>1</v>
      </c>
      <c r="G98" s="253">
        <f t="shared" si="45"/>
        <v>0.04</v>
      </c>
      <c r="H98" s="254">
        <f t="shared" si="49"/>
        <v>1</v>
      </c>
      <c r="I98" s="250">
        <f t="shared" si="50"/>
        <v>2988</v>
      </c>
      <c r="J98" s="255">
        <f t="shared" si="51"/>
        <v>2988</v>
      </c>
      <c r="K98" s="220">
        <v>74700</v>
      </c>
      <c r="L98" s="250">
        <f t="shared" si="52"/>
        <v>3480</v>
      </c>
      <c r="M98" s="255">
        <f t="shared" si="48"/>
        <v>3480</v>
      </c>
      <c r="N98" s="221">
        <v>87000</v>
      </c>
    </row>
    <row r="99" spans="1:14" ht="15" customHeight="1" x14ac:dyDescent="0.25">
      <c r="A99" s="212" t="s">
        <v>61</v>
      </c>
      <c r="B99" s="244">
        <v>40</v>
      </c>
      <c r="C99" s="245">
        <v>1200</v>
      </c>
      <c r="D99" s="245">
        <v>1200</v>
      </c>
      <c r="E99" s="215" t="s">
        <v>63</v>
      </c>
      <c r="F99" s="216">
        <v>1</v>
      </c>
      <c r="G99" s="217">
        <f t="shared" si="45"/>
        <v>5.7599999999999998E-2</v>
      </c>
      <c r="H99" s="218">
        <f t="shared" si="49"/>
        <v>1.44</v>
      </c>
      <c r="I99" s="219">
        <f t="shared" si="50"/>
        <v>2988.0000000000005</v>
      </c>
      <c r="J99" s="233">
        <f t="shared" si="51"/>
        <v>4302.72</v>
      </c>
      <c r="K99" s="220">
        <v>74700</v>
      </c>
      <c r="L99" s="219">
        <f t="shared" si="52"/>
        <v>3480</v>
      </c>
      <c r="M99" s="233">
        <f t="shared" si="48"/>
        <v>5011.2</v>
      </c>
      <c r="N99" s="221">
        <v>87000</v>
      </c>
    </row>
    <row r="100" spans="1:14" ht="15" customHeight="1" x14ac:dyDescent="0.25">
      <c r="A100" s="212" t="s">
        <v>61</v>
      </c>
      <c r="B100" s="244">
        <v>40</v>
      </c>
      <c r="C100" s="245">
        <v>1000</v>
      </c>
      <c r="D100" s="211">
        <v>2000</v>
      </c>
      <c r="E100" s="215" t="s">
        <v>63</v>
      </c>
      <c r="F100" s="198">
        <v>1</v>
      </c>
      <c r="G100" s="199">
        <f t="shared" si="45"/>
        <v>0.08</v>
      </c>
      <c r="H100" s="200">
        <f t="shared" si="49"/>
        <v>2</v>
      </c>
      <c r="I100" s="201">
        <f t="shared" si="50"/>
        <v>2988</v>
      </c>
      <c r="J100" s="231">
        <f t="shared" si="51"/>
        <v>5976</v>
      </c>
      <c r="K100" s="220">
        <v>74700</v>
      </c>
      <c r="L100" s="201">
        <f t="shared" si="52"/>
        <v>3480</v>
      </c>
      <c r="M100" s="234">
        <f t="shared" si="48"/>
        <v>6960</v>
      </c>
      <c r="N100" s="221">
        <v>87000</v>
      </c>
    </row>
    <row r="101" spans="1:14" ht="15" customHeight="1" thickBot="1" x14ac:dyDescent="0.3">
      <c r="A101" s="256" t="s">
        <v>61</v>
      </c>
      <c r="B101" s="257">
        <v>40</v>
      </c>
      <c r="C101" s="258">
        <v>1000</v>
      </c>
      <c r="D101" s="230">
        <v>3000</v>
      </c>
      <c r="E101" s="260" t="s">
        <v>63</v>
      </c>
      <c r="F101" s="225">
        <v>1</v>
      </c>
      <c r="G101" s="226">
        <f t="shared" si="45"/>
        <v>0.12</v>
      </c>
      <c r="H101" s="227">
        <f t="shared" si="49"/>
        <v>3</v>
      </c>
      <c r="I101" s="228">
        <f t="shared" si="50"/>
        <v>2988</v>
      </c>
      <c r="J101" s="741">
        <f t="shared" si="51"/>
        <v>8964</v>
      </c>
      <c r="K101" s="743">
        <v>74700</v>
      </c>
      <c r="L101" s="228">
        <f t="shared" si="52"/>
        <v>3480</v>
      </c>
      <c r="M101" s="232">
        <f t="shared" si="48"/>
        <v>10440</v>
      </c>
      <c r="N101" s="744">
        <v>87000</v>
      </c>
    </row>
  </sheetData>
  <mergeCells count="16">
    <mergeCell ref="A91:N91"/>
    <mergeCell ref="A37:N37"/>
    <mergeCell ref="A50:N50"/>
    <mergeCell ref="A71:N71"/>
    <mergeCell ref="A72:N72"/>
    <mergeCell ref="A73:A74"/>
    <mergeCell ref="E73:E74"/>
    <mergeCell ref="F73:H73"/>
    <mergeCell ref="J73:K73"/>
    <mergeCell ref="M73:N73"/>
    <mergeCell ref="A1:N2"/>
    <mergeCell ref="A3:A4"/>
    <mergeCell ref="E3:E4"/>
    <mergeCell ref="F3:H3"/>
    <mergeCell ref="J3:K3"/>
    <mergeCell ref="M3:N3"/>
  </mergeCells>
  <phoneticPr fontId="28" type="noConversion"/>
  <pageMargins left="0.23622047244094491" right="0.23622047244094491" top="0" bottom="0" header="0.31496062992125984" footer="0.31496062992125984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M123"/>
  <sheetViews>
    <sheetView topLeftCell="A34" workbookViewId="0">
      <selection activeCell="E52" sqref="E52"/>
    </sheetView>
  </sheetViews>
  <sheetFormatPr defaultColWidth="14.42578125" defaultRowHeight="15" customHeight="1" x14ac:dyDescent="0.25"/>
  <cols>
    <col min="1" max="1" width="15.28515625" customWidth="1"/>
    <col min="2" max="4" width="6.42578125" customWidth="1"/>
    <col min="5" max="5" width="8" customWidth="1"/>
    <col min="6" max="6" width="7.7109375" customWidth="1"/>
    <col min="7" max="7" width="9" customWidth="1"/>
    <col min="8" max="8" width="9.85546875" customWidth="1"/>
    <col min="9" max="9" width="8.28515625" customWidth="1"/>
    <col min="10" max="10" width="7.7109375" customWidth="1"/>
    <col min="11" max="11" width="7.7109375" style="491" customWidth="1"/>
  </cols>
  <sheetData>
    <row r="1" spans="1:13" ht="22.5" customHeight="1" x14ac:dyDescent="0.25">
      <c r="A1" s="1017" t="s">
        <v>53</v>
      </c>
      <c r="B1" s="924"/>
      <c r="C1" s="924"/>
      <c r="D1" s="924"/>
      <c r="E1" s="924"/>
      <c r="F1" s="924"/>
      <c r="G1" s="924"/>
      <c r="H1" s="924"/>
      <c r="I1" s="3"/>
    </row>
    <row r="2" spans="1:13" ht="17.25" customHeight="1" x14ac:dyDescent="0.3">
      <c r="A2" s="1018">
        <v>45383</v>
      </c>
      <c r="B2" s="924"/>
      <c r="C2" s="924"/>
      <c r="D2" s="924"/>
      <c r="E2" s="924"/>
      <c r="F2" s="924"/>
      <c r="G2" s="924"/>
      <c r="H2" s="924"/>
      <c r="I2" s="3"/>
    </row>
    <row r="3" spans="1:13" ht="12.75" customHeight="1" x14ac:dyDescent="0.25">
      <c r="A3" s="1019" t="s">
        <v>52</v>
      </c>
      <c r="B3" s="924"/>
      <c r="C3" s="924"/>
      <c r="D3" s="924"/>
      <c r="E3" s="924"/>
      <c r="F3" s="924"/>
      <c r="G3" s="924"/>
      <c r="H3" s="924"/>
      <c r="I3" s="3"/>
      <c r="J3" s="3"/>
      <c r="K3" s="3"/>
    </row>
    <row r="4" spans="1:13" ht="12.75" customHeight="1" thickBot="1" x14ac:dyDescent="0.3">
      <c r="A4" s="1019"/>
      <c r="B4" s="924"/>
      <c r="C4" s="924"/>
      <c r="D4" s="924"/>
      <c r="E4" s="924"/>
      <c r="F4" s="924"/>
      <c r="G4" s="924"/>
      <c r="H4" s="924"/>
      <c r="I4" s="3"/>
      <c r="J4" s="3"/>
      <c r="K4" s="3"/>
    </row>
    <row r="5" spans="1:13" ht="22.9" customHeight="1" thickBot="1" x14ac:dyDescent="0.3">
      <c r="A5" s="926" t="s">
        <v>1</v>
      </c>
      <c r="B5" s="24" t="s">
        <v>2</v>
      </c>
      <c r="C5" s="25" t="s">
        <v>3</v>
      </c>
      <c r="D5" s="25" t="s">
        <v>4</v>
      </c>
      <c r="E5" s="1007" t="s">
        <v>5</v>
      </c>
      <c r="F5" s="932" t="s">
        <v>98</v>
      </c>
      <c r="G5" s="933"/>
      <c r="H5" s="1020" t="s">
        <v>57</v>
      </c>
      <c r="I5" s="1021"/>
      <c r="J5" s="936" t="s">
        <v>58</v>
      </c>
      <c r="K5" s="937"/>
      <c r="L5" s="3"/>
    </row>
    <row r="6" spans="1:13" ht="21" customHeight="1" x14ac:dyDescent="0.25">
      <c r="A6" s="927"/>
      <c r="B6" s="26" t="s">
        <v>8</v>
      </c>
      <c r="C6" s="27" t="s">
        <v>8</v>
      </c>
      <c r="D6" s="27" t="s">
        <v>8</v>
      </c>
      <c r="E6" s="954"/>
      <c r="F6" s="29" t="s">
        <v>9</v>
      </c>
      <c r="G6" s="30" t="s">
        <v>10</v>
      </c>
      <c r="H6" s="545" t="s">
        <v>59</v>
      </c>
      <c r="I6" s="546" t="s">
        <v>13</v>
      </c>
      <c r="J6" s="28" t="s">
        <v>59</v>
      </c>
      <c r="K6" s="142" t="s">
        <v>13</v>
      </c>
      <c r="L6" s="3"/>
    </row>
    <row r="7" spans="1:13" ht="16.149999999999999" customHeight="1" x14ac:dyDescent="0.25">
      <c r="A7" s="194" t="s">
        <v>96</v>
      </c>
      <c r="B7" s="195">
        <v>40</v>
      </c>
      <c r="C7" s="196">
        <v>300</v>
      </c>
      <c r="D7" s="196">
        <v>800</v>
      </c>
      <c r="E7" s="197" t="s">
        <v>27</v>
      </c>
      <c r="F7" s="198">
        <v>1</v>
      </c>
      <c r="G7" s="199">
        <f>B7*C7*D7/1000000000*F7</f>
        <v>9.5999999999999992E-3</v>
      </c>
      <c r="H7" s="536">
        <f>I7*G7</f>
        <v>460.79999999999995</v>
      </c>
      <c r="I7" s="537">
        <v>48000</v>
      </c>
      <c r="J7" s="538">
        <f>K7*G7</f>
        <v>580.79999999999995</v>
      </c>
      <c r="K7" s="539">
        <v>60500</v>
      </c>
      <c r="L7" s="3"/>
    </row>
    <row r="8" spans="1:13" ht="16.149999999999999" customHeight="1" x14ac:dyDescent="0.25">
      <c r="A8" s="235" t="s">
        <v>96</v>
      </c>
      <c r="B8" s="195">
        <v>40</v>
      </c>
      <c r="C8" s="196">
        <v>300</v>
      </c>
      <c r="D8" s="247">
        <v>900</v>
      </c>
      <c r="E8" s="248" t="s">
        <v>27</v>
      </c>
      <c r="F8" s="239">
        <v>1</v>
      </c>
      <c r="G8" s="240">
        <f t="shared" ref="G8:G40" si="0">B8*C8*D8/1000000000*F8</f>
        <v>1.0800000000000001E-2</v>
      </c>
      <c r="H8" s="536">
        <f t="shared" ref="H8:H56" si="1">I8*G8</f>
        <v>518.4</v>
      </c>
      <c r="I8" s="537">
        <v>48000</v>
      </c>
      <c r="J8" s="538">
        <f t="shared" ref="J8:J56" si="2">K8*G8</f>
        <v>653.40000000000009</v>
      </c>
      <c r="K8" s="539">
        <v>60500</v>
      </c>
      <c r="L8" s="3"/>
      <c r="M8" s="139"/>
    </row>
    <row r="9" spans="1:13" ht="16.149999999999999" customHeight="1" x14ac:dyDescent="0.25">
      <c r="A9" s="235" t="s">
        <v>96</v>
      </c>
      <c r="B9" s="195">
        <v>40</v>
      </c>
      <c r="C9" s="196">
        <v>300</v>
      </c>
      <c r="D9" s="493">
        <v>1000</v>
      </c>
      <c r="E9" s="248" t="s">
        <v>27</v>
      </c>
      <c r="F9" s="239">
        <v>1</v>
      </c>
      <c r="G9" s="240">
        <f t="shared" si="0"/>
        <v>1.2E-2</v>
      </c>
      <c r="H9" s="536">
        <f>I9*G9</f>
        <v>576</v>
      </c>
      <c r="I9" s="537">
        <v>48000</v>
      </c>
      <c r="J9" s="538">
        <f t="shared" si="2"/>
        <v>726</v>
      </c>
      <c r="K9" s="539">
        <v>60500</v>
      </c>
      <c r="L9" s="3"/>
      <c r="M9" s="139"/>
    </row>
    <row r="10" spans="1:13" ht="16.149999999999999" customHeight="1" thickBot="1" x14ac:dyDescent="0.3">
      <c r="A10" s="222" t="s">
        <v>96</v>
      </c>
      <c r="B10" s="533">
        <v>40</v>
      </c>
      <c r="C10" s="223">
        <v>300</v>
      </c>
      <c r="D10" s="494">
        <v>1200</v>
      </c>
      <c r="E10" s="224" t="s">
        <v>27</v>
      </c>
      <c r="F10" s="225">
        <v>1</v>
      </c>
      <c r="G10" s="226">
        <f t="shared" si="0"/>
        <v>1.44E-2</v>
      </c>
      <c r="H10" s="456">
        <f t="shared" si="1"/>
        <v>691.19999999999993</v>
      </c>
      <c r="I10" s="543">
        <v>48000</v>
      </c>
      <c r="J10" s="463">
        <f t="shared" si="2"/>
        <v>871.19999999999993</v>
      </c>
      <c r="K10" s="544">
        <v>60500</v>
      </c>
      <c r="L10" s="3"/>
    </row>
    <row r="11" spans="1:13" ht="16.149999999999999" customHeight="1" x14ac:dyDescent="0.25">
      <c r="A11" s="194" t="s">
        <v>96</v>
      </c>
      <c r="B11" s="195">
        <v>40</v>
      </c>
      <c r="C11" s="196">
        <v>300</v>
      </c>
      <c r="D11" s="196">
        <v>800</v>
      </c>
      <c r="E11" s="197" t="s">
        <v>67</v>
      </c>
      <c r="F11" s="198">
        <v>1</v>
      </c>
      <c r="G11" s="199">
        <f>B11*C11*D11/1000000000*F11</f>
        <v>9.5999999999999992E-3</v>
      </c>
      <c r="H11" s="536">
        <f>I11*G11</f>
        <v>326.39999999999998</v>
      </c>
      <c r="I11" s="537">
        <v>34000</v>
      </c>
      <c r="J11" s="328">
        <f>K11*G11</f>
        <v>382.08</v>
      </c>
      <c r="K11" s="329">
        <v>39800</v>
      </c>
      <c r="L11" s="3"/>
    </row>
    <row r="12" spans="1:13" ht="16.149999999999999" customHeight="1" x14ac:dyDescent="0.25">
      <c r="A12" s="235" t="s">
        <v>96</v>
      </c>
      <c r="B12" s="195">
        <v>40</v>
      </c>
      <c r="C12" s="196">
        <v>300</v>
      </c>
      <c r="D12" s="247">
        <v>900</v>
      </c>
      <c r="E12" s="197" t="s">
        <v>67</v>
      </c>
      <c r="F12" s="239">
        <v>1</v>
      </c>
      <c r="G12" s="240">
        <f t="shared" ref="G12:G14" si="3">B12*C12*D12/1000000000*F12</f>
        <v>1.0800000000000001E-2</v>
      </c>
      <c r="H12" s="536">
        <f t="shared" ref="H12" si="4">I12*G12</f>
        <v>367.20000000000005</v>
      </c>
      <c r="I12" s="537">
        <v>34000</v>
      </c>
      <c r="J12" s="538">
        <f t="shared" ref="J12:J14" si="5">K12*G12</f>
        <v>429.84000000000003</v>
      </c>
      <c r="K12" s="329">
        <v>39800</v>
      </c>
      <c r="L12" s="3"/>
      <c r="M12" s="139"/>
    </row>
    <row r="13" spans="1:13" ht="16.149999999999999" customHeight="1" x14ac:dyDescent="0.25">
      <c r="A13" s="235" t="s">
        <v>96</v>
      </c>
      <c r="B13" s="195">
        <v>40</v>
      </c>
      <c r="C13" s="196">
        <v>300</v>
      </c>
      <c r="D13" s="699">
        <v>1000</v>
      </c>
      <c r="E13" s="197" t="s">
        <v>67</v>
      </c>
      <c r="F13" s="239">
        <v>1</v>
      </c>
      <c r="G13" s="240">
        <f t="shared" si="3"/>
        <v>1.2E-2</v>
      </c>
      <c r="H13" s="536">
        <f>I13*G13</f>
        <v>408</v>
      </c>
      <c r="I13" s="537">
        <v>34000</v>
      </c>
      <c r="J13" s="538">
        <f t="shared" si="5"/>
        <v>477.6</v>
      </c>
      <c r="K13" s="329">
        <v>39800</v>
      </c>
      <c r="L13" s="3"/>
      <c r="M13" s="139"/>
    </row>
    <row r="14" spans="1:13" ht="16.149999999999999" customHeight="1" thickBot="1" x14ac:dyDescent="0.3">
      <c r="A14" s="222" t="s">
        <v>96</v>
      </c>
      <c r="B14" s="533">
        <v>40</v>
      </c>
      <c r="C14" s="223">
        <v>300</v>
      </c>
      <c r="D14" s="700">
        <v>1200</v>
      </c>
      <c r="E14" s="702" t="s">
        <v>67</v>
      </c>
      <c r="F14" s="225">
        <v>1</v>
      </c>
      <c r="G14" s="226">
        <f t="shared" si="3"/>
        <v>1.44E-2</v>
      </c>
      <c r="H14" s="456">
        <f t="shared" ref="H14" si="6">I14*G14</f>
        <v>489.59999999999997</v>
      </c>
      <c r="I14" s="543">
        <v>34000</v>
      </c>
      <c r="J14" s="463">
        <f t="shared" si="5"/>
        <v>573.12</v>
      </c>
      <c r="K14" s="547">
        <v>39800</v>
      </c>
      <c r="L14" s="3"/>
      <c r="M14" s="139"/>
    </row>
    <row r="15" spans="1:13" ht="16.149999999999999" customHeight="1" x14ac:dyDescent="0.25">
      <c r="A15" s="532" t="s">
        <v>96</v>
      </c>
      <c r="B15" s="213">
        <v>40</v>
      </c>
      <c r="C15" s="214">
        <v>300</v>
      </c>
      <c r="D15" s="214">
        <v>800</v>
      </c>
      <c r="E15" s="534" t="s">
        <v>97</v>
      </c>
      <c r="F15" s="540">
        <v>1</v>
      </c>
      <c r="G15" s="541">
        <f t="shared" si="0"/>
        <v>9.5999999999999992E-3</v>
      </c>
      <c r="H15" s="548">
        <f t="shared" si="1"/>
        <v>717.11999999999989</v>
      </c>
      <c r="I15" s="552">
        <v>74700</v>
      </c>
      <c r="J15" s="328">
        <f t="shared" si="2"/>
        <v>835.19999999999993</v>
      </c>
      <c r="K15" s="329">
        <v>87000</v>
      </c>
      <c r="L15" s="3"/>
      <c r="M15" s="139"/>
    </row>
    <row r="16" spans="1:13" ht="16.149999999999999" customHeight="1" x14ac:dyDescent="0.25">
      <c r="A16" s="235" t="s">
        <v>96</v>
      </c>
      <c r="B16" s="195">
        <v>40</v>
      </c>
      <c r="C16" s="196">
        <v>300</v>
      </c>
      <c r="D16" s="247">
        <v>900</v>
      </c>
      <c r="E16" s="534" t="s">
        <v>97</v>
      </c>
      <c r="F16" s="239">
        <v>1</v>
      </c>
      <c r="G16" s="240">
        <f t="shared" si="0"/>
        <v>1.0800000000000001E-2</v>
      </c>
      <c r="H16" s="549">
        <f t="shared" si="1"/>
        <v>806.76</v>
      </c>
      <c r="I16" s="552">
        <v>74700</v>
      </c>
      <c r="J16" s="536">
        <f t="shared" si="2"/>
        <v>939.6</v>
      </c>
      <c r="K16" s="329">
        <v>87000</v>
      </c>
      <c r="L16" s="3"/>
      <c r="M16" s="139"/>
    </row>
    <row r="17" spans="1:13" ht="16.149999999999999" customHeight="1" x14ac:dyDescent="0.25">
      <c r="A17" s="235" t="s">
        <v>96</v>
      </c>
      <c r="B17" s="195">
        <v>40</v>
      </c>
      <c r="C17" s="196">
        <v>300</v>
      </c>
      <c r="D17" s="493">
        <v>1000</v>
      </c>
      <c r="E17" s="534" t="s">
        <v>97</v>
      </c>
      <c r="F17" s="239">
        <v>1</v>
      </c>
      <c r="G17" s="240">
        <f t="shared" si="0"/>
        <v>1.2E-2</v>
      </c>
      <c r="H17" s="549">
        <f>I17*G17</f>
        <v>896.4</v>
      </c>
      <c r="I17" s="552">
        <v>74700</v>
      </c>
      <c r="J17" s="536">
        <f t="shared" si="2"/>
        <v>1044</v>
      </c>
      <c r="K17" s="329">
        <v>87000</v>
      </c>
      <c r="L17" s="3"/>
      <c r="M17" s="139"/>
    </row>
    <row r="18" spans="1:13" ht="16.149999999999999" customHeight="1" thickBot="1" x14ac:dyDescent="0.3">
      <c r="A18" s="222" t="s">
        <v>96</v>
      </c>
      <c r="B18" s="533">
        <v>40</v>
      </c>
      <c r="C18" s="223">
        <v>300</v>
      </c>
      <c r="D18" s="494">
        <v>1200</v>
      </c>
      <c r="E18" s="535" t="s">
        <v>97</v>
      </c>
      <c r="F18" s="225">
        <v>1</v>
      </c>
      <c r="G18" s="226">
        <f t="shared" si="0"/>
        <v>1.44E-2</v>
      </c>
      <c r="H18" s="550">
        <f t="shared" si="1"/>
        <v>1075.68</v>
      </c>
      <c r="I18" s="589">
        <v>74700</v>
      </c>
      <c r="J18" s="542">
        <f t="shared" si="2"/>
        <v>1252.8</v>
      </c>
      <c r="K18" s="547">
        <v>87000</v>
      </c>
      <c r="L18" s="3"/>
      <c r="M18" s="139"/>
    </row>
    <row r="19" spans="1:13" ht="16.149999999999999" customHeight="1" x14ac:dyDescent="0.25">
      <c r="A19" s="554" t="s">
        <v>99</v>
      </c>
      <c r="B19" s="561">
        <v>18</v>
      </c>
      <c r="C19" s="562">
        <v>200</v>
      </c>
      <c r="D19" s="562">
        <v>800</v>
      </c>
      <c r="E19" s="563" t="s">
        <v>27</v>
      </c>
      <c r="F19" s="559">
        <v>1</v>
      </c>
      <c r="G19" s="556">
        <f t="shared" si="0"/>
        <v>2.8800000000000002E-3</v>
      </c>
      <c r="H19" s="552">
        <f t="shared" si="1"/>
        <v>163.29600000000002</v>
      </c>
      <c r="I19" s="552">
        <v>56700</v>
      </c>
      <c r="J19" s="552">
        <f t="shared" si="2"/>
        <v>190.08</v>
      </c>
      <c r="K19" s="557">
        <v>66000</v>
      </c>
      <c r="L19" s="3"/>
    </row>
    <row r="20" spans="1:13" ht="16.149999999999999" customHeight="1" x14ac:dyDescent="0.25">
      <c r="A20" s="554" t="s">
        <v>99</v>
      </c>
      <c r="B20" s="564">
        <v>18</v>
      </c>
      <c r="C20" s="250">
        <v>200</v>
      </c>
      <c r="D20" s="250">
        <v>900</v>
      </c>
      <c r="E20" s="565" t="s">
        <v>27</v>
      </c>
      <c r="F20" s="560">
        <v>1</v>
      </c>
      <c r="G20" s="253">
        <f t="shared" si="0"/>
        <v>3.2399999999999998E-3</v>
      </c>
      <c r="H20" s="551">
        <f t="shared" si="1"/>
        <v>183.708</v>
      </c>
      <c r="I20" s="552">
        <v>56700</v>
      </c>
      <c r="J20" s="551">
        <f t="shared" si="2"/>
        <v>213.83999999999997</v>
      </c>
      <c r="K20" s="557">
        <v>66000</v>
      </c>
      <c r="L20" s="3"/>
    </row>
    <row r="21" spans="1:13" ht="16.149999999999999" customHeight="1" x14ac:dyDescent="0.25">
      <c r="A21" s="554" t="s">
        <v>99</v>
      </c>
      <c r="B21" s="564">
        <v>18</v>
      </c>
      <c r="C21" s="250">
        <v>200</v>
      </c>
      <c r="D21" s="250">
        <v>1000</v>
      </c>
      <c r="E21" s="565" t="s">
        <v>27</v>
      </c>
      <c r="F21" s="560">
        <v>1</v>
      </c>
      <c r="G21" s="253">
        <f t="shared" si="0"/>
        <v>3.5999999999999999E-3</v>
      </c>
      <c r="H21" s="551">
        <f t="shared" si="1"/>
        <v>204.12</v>
      </c>
      <c r="I21" s="552">
        <v>56700</v>
      </c>
      <c r="J21" s="551">
        <f t="shared" si="2"/>
        <v>237.6</v>
      </c>
      <c r="K21" s="557">
        <v>66000</v>
      </c>
      <c r="L21" s="3"/>
    </row>
    <row r="22" spans="1:13" ht="16.149999999999999" customHeight="1" thickBot="1" x14ac:dyDescent="0.3">
      <c r="A22" s="575" t="s">
        <v>99</v>
      </c>
      <c r="B22" s="576">
        <v>18</v>
      </c>
      <c r="C22" s="577">
        <v>200</v>
      </c>
      <c r="D22" s="577">
        <v>1200</v>
      </c>
      <c r="E22" s="578" t="s">
        <v>27</v>
      </c>
      <c r="F22" s="579">
        <v>1</v>
      </c>
      <c r="G22" s="580">
        <f t="shared" si="0"/>
        <v>4.3200000000000001E-3</v>
      </c>
      <c r="H22" s="553">
        <f t="shared" si="1"/>
        <v>244.94400000000002</v>
      </c>
      <c r="I22" s="553">
        <v>56700</v>
      </c>
      <c r="J22" s="553">
        <f t="shared" si="2"/>
        <v>285.12</v>
      </c>
      <c r="K22" s="581">
        <v>66000</v>
      </c>
      <c r="L22" s="3"/>
      <c r="M22" s="139"/>
    </row>
    <row r="23" spans="1:13" ht="16.149999999999999" customHeight="1" thickBot="1" x14ac:dyDescent="0.3">
      <c r="A23" s="554" t="s">
        <v>99</v>
      </c>
      <c r="B23" s="561">
        <v>18</v>
      </c>
      <c r="C23" s="562">
        <v>200</v>
      </c>
      <c r="D23" s="562">
        <v>800</v>
      </c>
      <c r="E23" s="563" t="s">
        <v>60</v>
      </c>
      <c r="F23" s="559">
        <v>1</v>
      </c>
      <c r="G23" s="556">
        <f t="shared" ref="G23:G26" si="7">B23*C23*D23/1000000000*F23</f>
        <v>2.8800000000000002E-3</v>
      </c>
      <c r="H23" s="552">
        <f t="shared" ref="H23:H26" si="8">I23*G23</f>
        <v>106.56</v>
      </c>
      <c r="I23" s="552">
        <v>37000</v>
      </c>
      <c r="J23" s="552">
        <f t="shared" ref="J23:J26" si="9">K23*G23</f>
        <v>124.41600000000001</v>
      </c>
      <c r="K23" s="557">
        <v>43200</v>
      </c>
      <c r="L23" s="3"/>
    </row>
    <row r="24" spans="1:13" ht="16.149999999999999" customHeight="1" thickBot="1" x14ac:dyDescent="0.3">
      <c r="A24" s="554" t="s">
        <v>99</v>
      </c>
      <c r="B24" s="564">
        <v>18</v>
      </c>
      <c r="C24" s="250">
        <v>200</v>
      </c>
      <c r="D24" s="250">
        <v>900</v>
      </c>
      <c r="E24" s="563" t="s">
        <v>60</v>
      </c>
      <c r="F24" s="560">
        <v>1</v>
      </c>
      <c r="G24" s="253">
        <f t="shared" si="7"/>
        <v>3.2399999999999998E-3</v>
      </c>
      <c r="H24" s="551">
        <f t="shared" si="8"/>
        <v>119.88</v>
      </c>
      <c r="I24" s="552">
        <v>37000</v>
      </c>
      <c r="J24" s="551">
        <f t="shared" si="9"/>
        <v>139.96799999999999</v>
      </c>
      <c r="K24" s="557">
        <v>43200</v>
      </c>
      <c r="L24" s="3"/>
    </row>
    <row r="25" spans="1:13" ht="16.149999999999999" customHeight="1" thickBot="1" x14ac:dyDescent="0.3">
      <c r="A25" s="554" t="s">
        <v>99</v>
      </c>
      <c r="B25" s="564">
        <v>18</v>
      </c>
      <c r="C25" s="250">
        <v>200</v>
      </c>
      <c r="D25" s="250">
        <v>1000</v>
      </c>
      <c r="E25" s="563" t="s">
        <v>60</v>
      </c>
      <c r="F25" s="560">
        <v>1</v>
      </c>
      <c r="G25" s="253">
        <f t="shared" si="7"/>
        <v>3.5999999999999999E-3</v>
      </c>
      <c r="H25" s="551">
        <f t="shared" si="8"/>
        <v>133.19999999999999</v>
      </c>
      <c r="I25" s="552">
        <v>37000</v>
      </c>
      <c r="J25" s="551">
        <f t="shared" si="9"/>
        <v>155.51999999999998</v>
      </c>
      <c r="K25" s="557">
        <v>43200</v>
      </c>
      <c r="L25" s="3"/>
    </row>
    <row r="26" spans="1:13" ht="16.149999999999999" customHeight="1" thickBot="1" x14ac:dyDescent="0.3">
      <c r="A26" s="575" t="s">
        <v>99</v>
      </c>
      <c r="B26" s="576">
        <v>18</v>
      </c>
      <c r="C26" s="577">
        <v>200</v>
      </c>
      <c r="D26" s="577">
        <v>1200</v>
      </c>
      <c r="E26" s="703" t="s">
        <v>60</v>
      </c>
      <c r="F26" s="579">
        <v>1</v>
      </c>
      <c r="G26" s="580">
        <f t="shared" si="7"/>
        <v>4.3200000000000001E-3</v>
      </c>
      <c r="H26" s="553">
        <f t="shared" si="8"/>
        <v>159.84</v>
      </c>
      <c r="I26" s="553">
        <v>37000</v>
      </c>
      <c r="J26" s="553">
        <f t="shared" si="9"/>
        <v>186.624</v>
      </c>
      <c r="K26" s="581">
        <v>43200</v>
      </c>
      <c r="L26" s="3"/>
    </row>
    <row r="27" spans="1:13" ht="16.149999999999999" customHeight="1" thickBot="1" x14ac:dyDescent="0.3">
      <c r="A27" s="554" t="s">
        <v>99</v>
      </c>
      <c r="B27" s="561">
        <v>18</v>
      </c>
      <c r="C27" s="562">
        <v>200</v>
      </c>
      <c r="D27" s="562">
        <v>800</v>
      </c>
      <c r="E27" s="563" t="s">
        <v>97</v>
      </c>
      <c r="F27" s="559">
        <v>1</v>
      </c>
      <c r="G27" s="556">
        <f t="shared" ref="G27:G30" si="10">B27*C27*D27/1000000000*F27</f>
        <v>2.8800000000000002E-3</v>
      </c>
      <c r="H27" s="552">
        <f t="shared" ref="H27:H30" si="11">I27*G27</f>
        <v>232.41600000000003</v>
      </c>
      <c r="I27" s="552">
        <v>80700</v>
      </c>
      <c r="J27" s="552">
        <f t="shared" ref="J27:J30" si="12">K27*G27</f>
        <v>270.72000000000003</v>
      </c>
      <c r="K27" s="557">
        <v>94000</v>
      </c>
      <c r="L27" s="3"/>
    </row>
    <row r="28" spans="1:13" ht="16.149999999999999" customHeight="1" thickBot="1" x14ac:dyDescent="0.3">
      <c r="A28" s="554" t="s">
        <v>99</v>
      </c>
      <c r="B28" s="564">
        <v>18</v>
      </c>
      <c r="C28" s="250">
        <v>200</v>
      </c>
      <c r="D28" s="250">
        <v>900</v>
      </c>
      <c r="E28" s="563" t="s">
        <v>97</v>
      </c>
      <c r="F28" s="560">
        <v>1</v>
      </c>
      <c r="G28" s="253">
        <f t="shared" si="10"/>
        <v>3.2399999999999998E-3</v>
      </c>
      <c r="H28" s="551">
        <f t="shared" si="11"/>
        <v>261.46799999999996</v>
      </c>
      <c r="I28" s="552">
        <v>80700</v>
      </c>
      <c r="J28" s="551">
        <f t="shared" si="12"/>
        <v>304.56</v>
      </c>
      <c r="K28" s="557">
        <v>94000</v>
      </c>
      <c r="L28" s="3"/>
    </row>
    <row r="29" spans="1:13" ht="16.149999999999999" customHeight="1" thickBot="1" x14ac:dyDescent="0.3">
      <c r="A29" s="554" t="s">
        <v>99</v>
      </c>
      <c r="B29" s="564">
        <v>18</v>
      </c>
      <c r="C29" s="250">
        <v>200</v>
      </c>
      <c r="D29" s="250">
        <v>1000</v>
      </c>
      <c r="E29" s="563" t="s">
        <v>97</v>
      </c>
      <c r="F29" s="560">
        <v>1</v>
      </c>
      <c r="G29" s="253">
        <f t="shared" si="10"/>
        <v>3.5999999999999999E-3</v>
      </c>
      <c r="H29" s="551">
        <f t="shared" si="11"/>
        <v>290.52</v>
      </c>
      <c r="I29" s="552">
        <v>80700</v>
      </c>
      <c r="J29" s="551">
        <f t="shared" si="12"/>
        <v>338.4</v>
      </c>
      <c r="K29" s="557">
        <v>94000</v>
      </c>
      <c r="L29" s="3"/>
    </row>
    <row r="30" spans="1:13" ht="16.149999999999999" customHeight="1" thickBot="1" x14ac:dyDescent="0.3">
      <c r="A30" s="575" t="s">
        <v>99</v>
      </c>
      <c r="B30" s="576">
        <v>18</v>
      </c>
      <c r="C30" s="577">
        <v>200</v>
      </c>
      <c r="D30" s="577">
        <v>1200</v>
      </c>
      <c r="E30" s="703" t="s">
        <v>97</v>
      </c>
      <c r="F30" s="579">
        <v>1</v>
      </c>
      <c r="G30" s="580">
        <f t="shared" si="10"/>
        <v>4.3200000000000001E-3</v>
      </c>
      <c r="H30" s="553">
        <f t="shared" si="11"/>
        <v>348.62400000000002</v>
      </c>
      <c r="I30" s="553">
        <v>80700</v>
      </c>
      <c r="J30" s="553">
        <f t="shared" si="12"/>
        <v>406.08</v>
      </c>
      <c r="K30" s="581">
        <v>94000</v>
      </c>
      <c r="L30" s="3"/>
    </row>
    <row r="31" spans="1:13" ht="16.149999999999999" customHeight="1" x14ac:dyDescent="0.25">
      <c r="A31" s="554" t="s">
        <v>100</v>
      </c>
      <c r="B31" s="573">
        <v>40</v>
      </c>
      <c r="C31" s="555">
        <v>1000</v>
      </c>
      <c r="D31" s="555">
        <v>1000</v>
      </c>
      <c r="E31" s="574" t="s">
        <v>27</v>
      </c>
      <c r="F31" s="559">
        <v>1</v>
      </c>
      <c r="G31" s="556">
        <f t="shared" si="0"/>
        <v>0.04</v>
      </c>
      <c r="H31" s="552">
        <f t="shared" si="1"/>
        <v>1920</v>
      </c>
      <c r="I31" s="572">
        <v>48000</v>
      </c>
      <c r="J31" s="571">
        <f t="shared" si="2"/>
        <v>2420</v>
      </c>
      <c r="K31" s="571">
        <v>60500</v>
      </c>
      <c r="L31" s="3"/>
    </row>
    <row r="32" spans="1:13" ht="16.149999999999999" customHeight="1" thickBot="1" x14ac:dyDescent="0.3">
      <c r="A32" s="558" t="s">
        <v>100</v>
      </c>
      <c r="B32" s="568">
        <v>40</v>
      </c>
      <c r="C32" s="214">
        <v>1200</v>
      </c>
      <c r="D32" s="214">
        <v>1200</v>
      </c>
      <c r="E32" s="566" t="s">
        <v>27</v>
      </c>
      <c r="F32" s="560">
        <v>1</v>
      </c>
      <c r="G32" s="253">
        <f t="shared" si="0"/>
        <v>5.7599999999999998E-2</v>
      </c>
      <c r="H32" s="551">
        <f t="shared" si="1"/>
        <v>2764.7999999999997</v>
      </c>
      <c r="I32" s="572">
        <v>48000</v>
      </c>
      <c r="J32" s="340">
        <f t="shared" si="2"/>
        <v>3484.7999999999997</v>
      </c>
      <c r="K32" s="571">
        <v>60500</v>
      </c>
      <c r="L32" s="3"/>
    </row>
    <row r="33" spans="1:12" ht="16.149999999999999" customHeight="1" thickBot="1" x14ac:dyDescent="0.3">
      <c r="A33" s="558" t="s">
        <v>100</v>
      </c>
      <c r="B33" s="568">
        <v>40</v>
      </c>
      <c r="C33" s="214">
        <v>1000</v>
      </c>
      <c r="D33" s="196">
        <v>2000</v>
      </c>
      <c r="E33" s="567" t="s">
        <v>27</v>
      </c>
      <c r="F33" s="560">
        <v>1</v>
      </c>
      <c r="G33" s="253">
        <f t="shared" si="0"/>
        <v>0.08</v>
      </c>
      <c r="H33" s="551">
        <f t="shared" si="1"/>
        <v>3840</v>
      </c>
      <c r="I33" s="572">
        <v>48000</v>
      </c>
      <c r="J33" s="571">
        <f t="shared" si="2"/>
        <v>4840</v>
      </c>
      <c r="K33" s="571">
        <v>60500</v>
      </c>
      <c r="L33" s="3"/>
    </row>
    <row r="34" spans="1:12" ht="16.149999999999999" customHeight="1" thickBot="1" x14ac:dyDescent="0.3">
      <c r="A34" s="575" t="s">
        <v>100</v>
      </c>
      <c r="B34" s="569">
        <v>40</v>
      </c>
      <c r="C34" s="570">
        <v>1000</v>
      </c>
      <c r="D34" s="223">
        <v>3000</v>
      </c>
      <c r="E34" s="567" t="s">
        <v>27</v>
      </c>
      <c r="F34" s="579">
        <v>1</v>
      </c>
      <c r="G34" s="580">
        <f t="shared" si="0"/>
        <v>0.12</v>
      </c>
      <c r="H34" s="553">
        <f t="shared" si="1"/>
        <v>5760</v>
      </c>
      <c r="I34" s="582">
        <v>48000</v>
      </c>
      <c r="J34" s="583">
        <f t="shared" si="2"/>
        <v>7260</v>
      </c>
      <c r="K34" s="571">
        <v>60500</v>
      </c>
      <c r="L34" s="3"/>
    </row>
    <row r="35" spans="1:12" ht="16.149999999999999" customHeight="1" thickBot="1" x14ac:dyDescent="0.3">
      <c r="A35" s="597" t="s">
        <v>101</v>
      </c>
      <c r="B35" s="600">
        <v>50</v>
      </c>
      <c r="C35" s="593">
        <v>300</v>
      </c>
      <c r="D35" s="593">
        <v>3000</v>
      </c>
      <c r="E35" s="609" t="s">
        <v>27</v>
      </c>
      <c r="F35" s="594">
        <v>1</v>
      </c>
      <c r="G35" s="595">
        <f t="shared" si="0"/>
        <v>4.4999999999999998E-2</v>
      </c>
      <c r="H35" s="591">
        <f t="shared" si="1"/>
        <v>2160</v>
      </c>
      <c r="I35" s="596">
        <v>48000</v>
      </c>
      <c r="J35" s="592">
        <f t="shared" si="2"/>
        <v>2722.5</v>
      </c>
      <c r="K35" s="571">
        <v>60500</v>
      </c>
      <c r="L35" s="3"/>
    </row>
    <row r="36" spans="1:12" ht="16.149999999999999" customHeight="1" thickBot="1" x14ac:dyDescent="0.3">
      <c r="A36" s="598" t="s">
        <v>101</v>
      </c>
      <c r="B36" s="601">
        <v>50</v>
      </c>
      <c r="C36" s="572">
        <v>300</v>
      </c>
      <c r="D36" s="584">
        <v>4000</v>
      </c>
      <c r="E36" s="610" t="s">
        <v>27</v>
      </c>
      <c r="F36" s="579">
        <v>1</v>
      </c>
      <c r="G36" s="580">
        <f t="shared" si="0"/>
        <v>0.06</v>
      </c>
      <c r="H36" s="553">
        <f t="shared" si="1"/>
        <v>2880</v>
      </c>
      <c r="I36" s="596">
        <v>48000</v>
      </c>
      <c r="J36" s="583">
        <f t="shared" si="2"/>
        <v>3630</v>
      </c>
      <c r="K36" s="571">
        <v>60500</v>
      </c>
      <c r="L36" s="3"/>
    </row>
    <row r="37" spans="1:12" ht="16.149999999999999" customHeight="1" thickBot="1" x14ac:dyDescent="0.3">
      <c r="A37" s="599" t="s">
        <v>101</v>
      </c>
      <c r="B37" s="602">
        <v>50</v>
      </c>
      <c r="C37" s="582">
        <v>300</v>
      </c>
      <c r="D37" s="586">
        <v>5000</v>
      </c>
      <c r="E37" s="611" t="s">
        <v>27</v>
      </c>
      <c r="F37" s="579">
        <v>1</v>
      </c>
      <c r="G37" s="580">
        <f t="shared" si="0"/>
        <v>7.4999999999999997E-2</v>
      </c>
      <c r="H37" s="553">
        <f t="shared" si="1"/>
        <v>3600</v>
      </c>
      <c r="I37" s="596">
        <v>48000</v>
      </c>
      <c r="J37" s="583">
        <f t="shared" si="2"/>
        <v>4537.5</v>
      </c>
      <c r="K37" s="571">
        <v>60500</v>
      </c>
      <c r="L37" s="3"/>
    </row>
    <row r="38" spans="1:12" ht="16.149999999999999" customHeight="1" thickBot="1" x14ac:dyDescent="0.3">
      <c r="A38" s="598" t="s">
        <v>101</v>
      </c>
      <c r="B38" s="601">
        <v>60</v>
      </c>
      <c r="C38" s="572">
        <v>300</v>
      </c>
      <c r="D38" s="572">
        <v>3000</v>
      </c>
      <c r="E38" s="610" t="s">
        <v>27</v>
      </c>
      <c r="F38" s="587">
        <v>1</v>
      </c>
      <c r="G38" s="588">
        <f t="shared" si="0"/>
        <v>5.3999999999999999E-2</v>
      </c>
      <c r="H38" s="589">
        <f t="shared" si="1"/>
        <v>2592</v>
      </c>
      <c r="I38" s="596">
        <v>48000</v>
      </c>
      <c r="J38" s="583">
        <f t="shared" si="2"/>
        <v>3267</v>
      </c>
      <c r="K38" s="571">
        <v>60500</v>
      </c>
      <c r="L38" s="3"/>
    </row>
    <row r="39" spans="1:12" ht="16.149999999999999" customHeight="1" thickBot="1" x14ac:dyDescent="0.3">
      <c r="A39" s="598" t="s">
        <v>101</v>
      </c>
      <c r="B39" s="601">
        <v>60</v>
      </c>
      <c r="C39" s="572">
        <v>300</v>
      </c>
      <c r="D39" s="584">
        <v>4000</v>
      </c>
      <c r="E39" s="610" t="s">
        <v>27</v>
      </c>
      <c r="F39" s="579">
        <v>1</v>
      </c>
      <c r="G39" s="580">
        <f t="shared" si="0"/>
        <v>7.1999999999999995E-2</v>
      </c>
      <c r="H39" s="553">
        <f t="shared" si="1"/>
        <v>3455.9999999999995</v>
      </c>
      <c r="I39" s="596">
        <v>48000</v>
      </c>
      <c r="J39" s="583">
        <f t="shared" si="2"/>
        <v>4356</v>
      </c>
      <c r="K39" s="571">
        <v>60500</v>
      </c>
      <c r="L39" s="3"/>
    </row>
    <row r="40" spans="1:12" ht="16.149999999999999" customHeight="1" thickBot="1" x14ac:dyDescent="0.3">
      <c r="A40" s="599" t="s">
        <v>101</v>
      </c>
      <c r="B40" s="602">
        <v>60</v>
      </c>
      <c r="C40" s="582">
        <v>300</v>
      </c>
      <c r="D40" s="586">
        <v>5000</v>
      </c>
      <c r="E40" s="611" t="s">
        <v>27</v>
      </c>
      <c r="F40" s="579">
        <v>1</v>
      </c>
      <c r="G40" s="580">
        <f t="shared" si="0"/>
        <v>0.09</v>
      </c>
      <c r="H40" s="591">
        <f t="shared" si="1"/>
        <v>4320</v>
      </c>
      <c r="I40" s="596">
        <v>48000</v>
      </c>
      <c r="J40" s="592">
        <f t="shared" si="2"/>
        <v>5445</v>
      </c>
      <c r="K40" s="583">
        <v>60500</v>
      </c>
      <c r="L40" s="3"/>
    </row>
    <row r="41" spans="1:12" ht="16.149999999999999" customHeight="1" x14ac:dyDescent="0.25">
      <c r="A41" s="554" t="s">
        <v>102</v>
      </c>
      <c r="B41" s="600">
        <v>80</v>
      </c>
      <c r="C41" s="593">
        <v>80</v>
      </c>
      <c r="D41" s="593">
        <v>3000</v>
      </c>
      <c r="E41" s="610" t="s">
        <v>27</v>
      </c>
      <c r="F41" s="603">
        <v>1</v>
      </c>
      <c r="G41" s="585">
        <f>B41*C41*D41/1000000000*F41</f>
        <v>1.9199999999999998E-2</v>
      </c>
      <c r="H41" s="552">
        <f>I41*G41</f>
        <v>921.59999999999991</v>
      </c>
      <c r="I41" s="572">
        <v>48000</v>
      </c>
      <c r="J41" s="571">
        <f t="shared" si="2"/>
        <v>1161.5999999999999</v>
      </c>
      <c r="K41" s="571">
        <v>60500</v>
      </c>
      <c r="L41" s="3"/>
    </row>
    <row r="42" spans="1:12" ht="16.149999999999999" customHeight="1" x14ac:dyDescent="0.25">
      <c r="A42" s="554" t="s">
        <v>102</v>
      </c>
      <c r="B42" s="601">
        <v>80</v>
      </c>
      <c r="C42" s="572">
        <v>80</v>
      </c>
      <c r="D42" s="572">
        <v>4000</v>
      </c>
      <c r="E42" s="610" t="s">
        <v>27</v>
      </c>
      <c r="F42" s="603">
        <v>1</v>
      </c>
      <c r="G42" s="585">
        <f t="shared" ref="G42:G56" si="13">B42*C42*D42/1000000000*F42</f>
        <v>2.5600000000000001E-2</v>
      </c>
      <c r="H42" s="552">
        <f t="shared" si="1"/>
        <v>1228.8</v>
      </c>
      <c r="I42" s="572">
        <v>48000</v>
      </c>
      <c r="J42" s="571">
        <f t="shared" si="2"/>
        <v>1548.8000000000002</v>
      </c>
      <c r="K42" s="571">
        <v>60500</v>
      </c>
      <c r="L42" s="3"/>
    </row>
    <row r="43" spans="1:12" ht="16.149999999999999" customHeight="1" x14ac:dyDescent="0.25">
      <c r="A43" s="554" t="s">
        <v>102</v>
      </c>
      <c r="B43" s="604">
        <v>90</v>
      </c>
      <c r="C43" s="590">
        <v>90</v>
      </c>
      <c r="D43" s="572">
        <v>3000</v>
      </c>
      <c r="E43" s="610" t="s">
        <v>27</v>
      </c>
      <c r="F43" s="603">
        <v>1</v>
      </c>
      <c r="G43" s="585">
        <f t="shared" si="13"/>
        <v>2.4299999999999999E-2</v>
      </c>
      <c r="H43" s="552">
        <f t="shared" si="1"/>
        <v>1166.3999999999999</v>
      </c>
      <c r="I43" s="572">
        <v>48000</v>
      </c>
      <c r="J43" s="571">
        <f t="shared" si="2"/>
        <v>1470.1499999999999</v>
      </c>
      <c r="K43" s="571">
        <v>60500</v>
      </c>
      <c r="L43" s="3"/>
    </row>
    <row r="44" spans="1:12" ht="17.25" customHeight="1" x14ac:dyDescent="0.25">
      <c r="A44" s="554" t="s">
        <v>102</v>
      </c>
      <c r="B44" s="604">
        <v>90</v>
      </c>
      <c r="C44" s="590">
        <v>90</v>
      </c>
      <c r="D44" s="572">
        <v>4000</v>
      </c>
      <c r="E44" s="610" t="s">
        <v>27</v>
      </c>
      <c r="F44" s="603">
        <v>1</v>
      </c>
      <c r="G44" s="585">
        <f t="shared" si="13"/>
        <v>3.2399999999999998E-2</v>
      </c>
      <c r="H44" s="552">
        <f t="shared" si="1"/>
        <v>1555.1999999999998</v>
      </c>
      <c r="I44" s="572">
        <v>48000</v>
      </c>
      <c r="J44" s="571">
        <f t="shared" si="2"/>
        <v>1960.1999999999998</v>
      </c>
      <c r="K44" s="571">
        <v>60500</v>
      </c>
      <c r="L44" s="3"/>
    </row>
    <row r="45" spans="1:12" s="529" customFormat="1" ht="17.25" customHeight="1" x14ac:dyDescent="0.25">
      <c r="A45" s="554" t="s">
        <v>102</v>
      </c>
      <c r="B45" s="604">
        <v>100</v>
      </c>
      <c r="C45" s="590">
        <v>100</v>
      </c>
      <c r="D45" s="572">
        <v>3000</v>
      </c>
      <c r="E45" s="610" t="s">
        <v>27</v>
      </c>
      <c r="F45" s="603">
        <v>1</v>
      </c>
      <c r="G45" s="585">
        <f t="shared" si="13"/>
        <v>0.03</v>
      </c>
      <c r="H45" s="552">
        <f>I45*G45</f>
        <v>1440</v>
      </c>
      <c r="I45" s="572">
        <v>48000</v>
      </c>
      <c r="J45" s="571">
        <f t="shared" si="2"/>
        <v>1815</v>
      </c>
      <c r="K45" s="571">
        <v>60500</v>
      </c>
      <c r="L45" s="3"/>
    </row>
    <row r="46" spans="1:12" ht="17.25" customHeight="1" x14ac:dyDescent="0.25">
      <c r="A46" s="554" t="s">
        <v>102</v>
      </c>
      <c r="B46" s="604">
        <v>100</v>
      </c>
      <c r="C46" s="590">
        <v>100</v>
      </c>
      <c r="D46" s="572">
        <v>4000</v>
      </c>
      <c r="E46" s="610" t="s">
        <v>27</v>
      </c>
      <c r="F46" s="603">
        <v>1</v>
      </c>
      <c r="G46" s="585">
        <f t="shared" si="13"/>
        <v>0.04</v>
      </c>
      <c r="H46" s="552">
        <f t="shared" si="1"/>
        <v>1920</v>
      </c>
      <c r="I46" s="572">
        <v>48000</v>
      </c>
      <c r="J46" s="571">
        <f t="shared" si="2"/>
        <v>2420</v>
      </c>
      <c r="K46" s="571">
        <v>60500</v>
      </c>
      <c r="L46" s="3"/>
    </row>
    <row r="47" spans="1:12" ht="17.25" customHeight="1" x14ac:dyDescent="0.25">
      <c r="A47" s="554" t="s">
        <v>102</v>
      </c>
      <c r="B47" s="604">
        <v>130</v>
      </c>
      <c r="C47" s="590">
        <v>130</v>
      </c>
      <c r="D47" s="572">
        <v>3000</v>
      </c>
      <c r="E47" s="610" t="s">
        <v>27</v>
      </c>
      <c r="F47" s="603">
        <v>1</v>
      </c>
      <c r="G47" s="585">
        <f t="shared" si="13"/>
        <v>5.0700000000000002E-2</v>
      </c>
      <c r="H47" s="552">
        <f t="shared" si="1"/>
        <v>2433.6</v>
      </c>
      <c r="I47" s="572">
        <v>48000</v>
      </c>
      <c r="J47" s="571">
        <f t="shared" si="2"/>
        <v>3067.35</v>
      </c>
      <c r="K47" s="571">
        <v>60500</v>
      </c>
      <c r="L47" s="3"/>
    </row>
    <row r="48" spans="1:12" ht="17.25" customHeight="1" thickBot="1" x14ac:dyDescent="0.3">
      <c r="A48" s="575" t="s">
        <v>102</v>
      </c>
      <c r="B48" s="605">
        <v>130</v>
      </c>
      <c r="C48" s="606">
        <v>130</v>
      </c>
      <c r="D48" s="586">
        <v>4000</v>
      </c>
      <c r="E48" s="612" t="s">
        <v>27</v>
      </c>
      <c r="F48" s="607">
        <v>1</v>
      </c>
      <c r="G48" s="608">
        <f t="shared" si="13"/>
        <v>6.7599999999999993E-2</v>
      </c>
      <c r="H48" s="553">
        <f t="shared" si="1"/>
        <v>3244.7999999999997</v>
      </c>
      <c r="I48" s="586">
        <v>48000</v>
      </c>
      <c r="J48" s="351">
        <f t="shared" si="2"/>
        <v>4089.7999999999997</v>
      </c>
      <c r="K48" s="583">
        <v>60500</v>
      </c>
      <c r="L48" s="3"/>
    </row>
    <row r="49" spans="1:13" ht="18.75" customHeight="1" x14ac:dyDescent="0.25">
      <c r="A49" s="554" t="s">
        <v>102</v>
      </c>
      <c r="B49" s="601">
        <v>80</v>
      </c>
      <c r="C49" s="572">
        <v>80</v>
      </c>
      <c r="D49" s="572">
        <v>3000</v>
      </c>
      <c r="E49" s="613" t="s">
        <v>60</v>
      </c>
      <c r="F49" s="603">
        <v>1</v>
      </c>
      <c r="G49" s="585">
        <f t="shared" si="13"/>
        <v>1.9199999999999998E-2</v>
      </c>
      <c r="H49" s="552">
        <f t="shared" si="1"/>
        <v>645.11999999999989</v>
      </c>
      <c r="I49" s="572">
        <v>33600</v>
      </c>
      <c r="J49" s="571">
        <f t="shared" si="2"/>
        <v>823.68</v>
      </c>
      <c r="K49" s="571">
        <v>42900</v>
      </c>
      <c r="L49" s="3"/>
    </row>
    <row r="50" spans="1:13" ht="18.75" customHeight="1" x14ac:dyDescent="0.25">
      <c r="A50" s="554" t="s">
        <v>102</v>
      </c>
      <c r="B50" s="601">
        <v>80</v>
      </c>
      <c r="C50" s="572">
        <v>80</v>
      </c>
      <c r="D50" s="572">
        <v>4000</v>
      </c>
      <c r="E50" s="614" t="s">
        <v>60</v>
      </c>
      <c r="F50" s="603">
        <v>1</v>
      </c>
      <c r="G50" s="585">
        <f t="shared" si="13"/>
        <v>2.5600000000000001E-2</v>
      </c>
      <c r="H50" s="552">
        <f t="shared" si="1"/>
        <v>860.16000000000008</v>
      </c>
      <c r="I50" s="584">
        <v>33600</v>
      </c>
      <c r="J50" s="571">
        <f t="shared" si="2"/>
        <v>1098.24</v>
      </c>
      <c r="K50" s="571">
        <v>42900</v>
      </c>
      <c r="L50" s="3"/>
    </row>
    <row r="51" spans="1:13" ht="18.75" customHeight="1" x14ac:dyDescent="0.25">
      <c r="A51" s="554" t="s">
        <v>102</v>
      </c>
      <c r="B51" s="604">
        <v>90</v>
      </c>
      <c r="C51" s="590">
        <v>90</v>
      </c>
      <c r="D51" s="572">
        <v>3000</v>
      </c>
      <c r="E51" s="614" t="s">
        <v>60</v>
      </c>
      <c r="F51" s="603">
        <v>1</v>
      </c>
      <c r="G51" s="585">
        <f t="shared" si="13"/>
        <v>2.4299999999999999E-2</v>
      </c>
      <c r="H51" s="552">
        <f t="shared" si="1"/>
        <v>816.4799999999999</v>
      </c>
      <c r="I51" s="584">
        <v>33600</v>
      </c>
      <c r="J51" s="571">
        <f t="shared" si="2"/>
        <v>1042.47</v>
      </c>
      <c r="K51" s="571">
        <v>42900</v>
      </c>
      <c r="L51" s="3"/>
    </row>
    <row r="52" spans="1:13" ht="18.75" customHeight="1" x14ac:dyDescent="0.25">
      <c r="A52" s="554" t="s">
        <v>102</v>
      </c>
      <c r="B52" s="604">
        <v>90</v>
      </c>
      <c r="C52" s="590">
        <v>90</v>
      </c>
      <c r="D52" s="572">
        <v>4000</v>
      </c>
      <c r="E52" s="614" t="s">
        <v>60</v>
      </c>
      <c r="F52" s="603">
        <v>1</v>
      </c>
      <c r="G52" s="585">
        <f t="shared" si="13"/>
        <v>3.2399999999999998E-2</v>
      </c>
      <c r="H52" s="552">
        <f t="shared" si="1"/>
        <v>1088.6399999999999</v>
      </c>
      <c r="I52" s="584">
        <v>33600</v>
      </c>
      <c r="J52" s="571">
        <f t="shared" si="2"/>
        <v>1389.96</v>
      </c>
      <c r="K52" s="571">
        <v>42900</v>
      </c>
      <c r="L52" s="3"/>
    </row>
    <row r="53" spans="1:13" ht="15" customHeight="1" x14ac:dyDescent="0.25">
      <c r="A53" s="554" t="s">
        <v>102</v>
      </c>
      <c r="B53" s="604">
        <v>100</v>
      </c>
      <c r="C53" s="590">
        <v>100</v>
      </c>
      <c r="D53" s="572">
        <v>3000</v>
      </c>
      <c r="E53" s="614" t="s">
        <v>60</v>
      </c>
      <c r="F53" s="603">
        <v>1</v>
      </c>
      <c r="G53" s="585">
        <f t="shared" si="13"/>
        <v>0.03</v>
      </c>
      <c r="H53" s="552">
        <f t="shared" si="1"/>
        <v>1008</v>
      </c>
      <c r="I53" s="584">
        <v>33600</v>
      </c>
      <c r="J53" s="571">
        <f t="shared" si="2"/>
        <v>1287</v>
      </c>
      <c r="K53" s="571">
        <v>42900</v>
      </c>
      <c r="M53" s="1"/>
    </row>
    <row r="54" spans="1:13" ht="14.25" customHeight="1" x14ac:dyDescent="0.25">
      <c r="A54" s="554" t="s">
        <v>102</v>
      </c>
      <c r="B54" s="604">
        <v>100</v>
      </c>
      <c r="C54" s="590">
        <v>100</v>
      </c>
      <c r="D54" s="572">
        <v>4000</v>
      </c>
      <c r="E54" s="614" t="s">
        <v>60</v>
      </c>
      <c r="F54" s="603">
        <v>1</v>
      </c>
      <c r="G54" s="585">
        <f t="shared" si="13"/>
        <v>0.04</v>
      </c>
      <c r="H54" s="552">
        <f t="shared" si="1"/>
        <v>1344</v>
      </c>
      <c r="I54" s="584">
        <v>33600</v>
      </c>
      <c r="J54" s="571">
        <f t="shared" si="2"/>
        <v>1716</v>
      </c>
      <c r="K54" s="571">
        <v>42900</v>
      </c>
      <c r="M54" s="1"/>
    </row>
    <row r="55" spans="1:13" ht="15" customHeight="1" x14ac:dyDescent="0.25">
      <c r="A55" s="554" t="s">
        <v>102</v>
      </c>
      <c r="B55" s="604">
        <v>130</v>
      </c>
      <c r="C55" s="590">
        <v>130</v>
      </c>
      <c r="D55" s="572">
        <v>3000</v>
      </c>
      <c r="E55" s="614" t="s">
        <v>60</v>
      </c>
      <c r="F55" s="603">
        <v>1</v>
      </c>
      <c r="G55" s="585">
        <f t="shared" si="13"/>
        <v>5.0700000000000002E-2</v>
      </c>
      <c r="H55" s="552">
        <f t="shared" si="1"/>
        <v>1703.52</v>
      </c>
      <c r="I55" s="584">
        <v>33600</v>
      </c>
      <c r="J55" s="571">
        <f t="shared" si="2"/>
        <v>2175.0300000000002</v>
      </c>
      <c r="K55" s="571">
        <v>42900</v>
      </c>
      <c r="M55" s="1"/>
    </row>
    <row r="56" spans="1:13" ht="15.75" customHeight="1" thickBot="1" x14ac:dyDescent="0.3">
      <c r="A56" s="575" t="s">
        <v>102</v>
      </c>
      <c r="B56" s="605">
        <v>130</v>
      </c>
      <c r="C56" s="606">
        <v>130</v>
      </c>
      <c r="D56" s="586">
        <v>4000</v>
      </c>
      <c r="E56" s="625" t="s">
        <v>60</v>
      </c>
      <c r="F56" s="607">
        <v>1</v>
      </c>
      <c r="G56" s="608">
        <f t="shared" si="13"/>
        <v>6.7599999999999993E-2</v>
      </c>
      <c r="H56" s="553">
        <f t="shared" si="1"/>
        <v>2271.3599999999997</v>
      </c>
      <c r="I56" s="586">
        <v>33600</v>
      </c>
      <c r="J56" s="351">
        <f t="shared" si="2"/>
        <v>2900.0399999999995</v>
      </c>
      <c r="K56" s="351">
        <v>42900</v>
      </c>
      <c r="M56" s="1"/>
    </row>
    <row r="57" spans="1:13" ht="15.75" customHeight="1" thickBot="1" x14ac:dyDescent="0.3">
      <c r="A57" s="1022"/>
      <c r="B57" s="1023"/>
      <c r="C57" s="1023"/>
      <c r="D57" s="1023"/>
      <c r="E57" s="1023"/>
      <c r="F57" s="1023"/>
      <c r="G57" s="1023"/>
      <c r="H57" s="1023"/>
      <c r="I57" s="1023"/>
      <c r="J57" s="1023"/>
      <c r="K57" s="1023"/>
    </row>
    <row r="58" spans="1:13" ht="15.75" customHeight="1" x14ac:dyDescent="0.25">
      <c r="A58" s="1024" t="s">
        <v>103</v>
      </c>
      <c r="B58" s="619" t="s">
        <v>104</v>
      </c>
      <c r="C58" s="620">
        <v>80</v>
      </c>
      <c r="D58" s="620">
        <v>80</v>
      </c>
      <c r="E58" s="620">
        <v>1200</v>
      </c>
      <c r="F58" s="1027"/>
      <c r="G58" s="1028"/>
      <c r="H58" s="1028"/>
      <c r="I58" s="1029"/>
      <c r="J58" s="632">
        <v>870</v>
      </c>
      <c r="K58" s="621" t="s">
        <v>110</v>
      </c>
    </row>
    <row r="59" spans="1:13" ht="15.75" customHeight="1" x14ac:dyDescent="0.25">
      <c r="A59" s="1025"/>
      <c r="B59" s="530" t="s">
        <v>105</v>
      </c>
      <c r="C59" s="590">
        <v>80</v>
      </c>
      <c r="D59" s="590">
        <v>80</v>
      </c>
      <c r="E59" s="590">
        <v>1200</v>
      </c>
      <c r="F59" s="1030"/>
      <c r="G59" s="1031"/>
      <c r="H59" s="1031"/>
      <c r="I59" s="1032"/>
      <c r="J59" s="616">
        <v>750</v>
      </c>
      <c r="K59" s="622" t="s">
        <v>110</v>
      </c>
    </row>
    <row r="60" spans="1:13" ht="15.75" customHeight="1" x14ac:dyDescent="0.25">
      <c r="A60" s="1025"/>
      <c r="B60" s="530" t="s">
        <v>106</v>
      </c>
      <c r="C60" s="590">
        <v>80</v>
      </c>
      <c r="D60" s="590">
        <v>80</v>
      </c>
      <c r="E60" s="590">
        <v>1200</v>
      </c>
      <c r="F60" s="1030"/>
      <c r="G60" s="1031"/>
      <c r="H60" s="1031"/>
      <c r="I60" s="1032"/>
      <c r="J60" s="616">
        <v>825</v>
      </c>
      <c r="K60" s="622" t="s">
        <v>110</v>
      </c>
    </row>
    <row r="61" spans="1:13" ht="15.75" customHeight="1" x14ac:dyDescent="0.25">
      <c r="A61" s="1025"/>
      <c r="B61" s="530" t="s">
        <v>107</v>
      </c>
      <c r="C61" s="590">
        <v>80</v>
      </c>
      <c r="D61" s="590">
        <v>80</v>
      </c>
      <c r="E61" s="590">
        <v>1200</v>
      </c>
      <c r="F61" s="1030"/>
      <c r="G61" s="1031"/>
      <c r="H61" s="1031"/>
      <c r="I61" s="1032"/>
      <c r="J61" s="616">
        <v>825</v>
      </c>
      <c r="K61" s="622" t="s">
        <v>110</v>
      </c>
    </row>
    <row r="62" spans="1:13" ht="15.75" customHeight="1" x14ac:dyDescent="0.25">
      <c r="A62" s="1025"/>
      <c r="B62" s="530" t="s">
        <v>108</v>
      </c>
      <c r="C62" s="590">
        <v>80</v>
      </c>
      <c r="D62" s="590">
        <v>80</v>
      </c>
      <c r="E62" s="590">
        <v>1200</v>
      </c>
      <c r="F62" s="1030"/>
      <c r="G62" s="1031"/>
      <c r="H62" s="1031"/>
      <c r="I62" s="1032"/>
      <c r="J62" s="616">
        <v>825</v>
      </c>
      <c r="K62" s="622" t="s">
        <v>110</v>
      </c>
    </row>
    <row r="63" spans="1:13" ht="15.75" customHeight="1" thickBot="1" x14ac:dyDescent="0.3">
      <c r="A63" s="1026"/>
      <c r="B63" s="531" t="s">
        <v>109</v>
      </c>
      <c r="C63" s="606">
        <v>80</v>
      </c>
      <c r="D63" s="606">
        <v>80</v>
      </c>
      <c r="E63" s="606">
        <v>1200</v>
      </c>
      <c r="F63" s="1033"/>
      <c r="G63" s="1034"/>
      <c r="H63" s="1034"/>
      <c r="I63" s="1035"/>
      <c r="J63" s="633">
        <v>825</v>
      </c>
      <c r="K63" s="623" t="s">
        <v>110</v>
      </c>
    </row>
    <row r="64" spans="1:13" ht="15.75" customHeight="1" x14ac:dyDescent="0.25">
      <c r="A64" s="1043" t="s">
        <v>111</v>
      </c>
      <c r="B64" s="617" t="s">
        <v>104</v>
      </c>
      <c r="C64" s="618">
        <v>50</v>
      </c>
      <c r="D64" s="618">
        <v>50</v>
      </c>
      <c r="E64" s="618">
        <v>900</v>
      </c>
      <c r="F64" s="1027"/>
      <c r="G64" s="1028"/>
      <c r="H64" s="1028"/>
      <c r="I64" s="1029"/>
      <c r="J64" s="634">
        <v>220</v>
      </c>
      <c r="K64" s="624" t="s">
        <v>110</v>
      </c>
    </row>
    <row r="65" spans="1:11" ht="15.75" customHeight="1" x14ac:dyDescent="0.25">
      <c r="A65" s="1025"/>
      <c r="B65" s="530" t="s">
        <v>105</v>
      </c>
      <c r="C65" s="590">
        <v>50</v>
      </c>
      <c r="D65" s="590">
        <v>50</v>
      </c>
      <c r="E65" s="590">
        <v>900</v>
      </c>
      <c r="F65" s="1030"/>
      <c r="G65" s="1031"/>
      <c r="H65" s="1031"/>
      <c r="I65" s="1032"/>
      <c r="J65" s="616">
        <v>220</v>
      </c>
      <c r="K65" s="622" t="s">
        <v>110</v>
      </c>
    </row>
    <row r="66" spans="1:11" ht="15.75" customHeight="1" x14ac:dyDescent="0.25">
      <c r="A66" s="1025"/>
      <c r="B66" s="530" t="s">
        <v>106</v>
      </c>
      <c r="C66" s="590">
        <v>50</v>
      </c>
      <c r="D66" s="590">
        <v>50</v>
      </c>
      <c r="E66" s="590">
        <v>900</v>
      </c>
      <c r="F66" s="1030"/>
      <c r="G66" s="1031"/>
      <c r="H66" s="1031"/>
      <c r="I66" s="1032"/>
      <c r="J66" s="616">
        <v>250</v>
      </c>
      <c r="K66" s="622" t="s">
        <v>110</v>
      </c>
    </row>
    <row r="67" spans="1:11" ht="15.75" customHeight="1" x14ac:dyDescent="0.25">
      <c r="A67" s="1025"/>
      <c r="B67" s="530" t="s">
        <v>107</v>
      </c>
      <c r="C67" s="590">
        <v>50</v>
      </c>
      <c r="D67" s="590">
        <v>50</v>
      </c>
      <c r="E67" s="590">
        <v>900</v>
      </c>
      <c r="F67" s="1030"/>
      <c r="G67" s="1031"/>
      <c r="H67" s="1031"/>
      <c r="I67" s="1032"/>
      <c r="J67" s="616">
        <v>240</v>
      </c>
      <c r="K67" s="622" t="s">
        <v>110</v>
      </c>
    </row>
    <row r="68" spans="1:11" ht="15.75" customHeight="1" x14ac:dyDescent="0.25">
      <c r="A68" s="1025"/>
      <c r="B68" s="530" t="s">
        <v>108</v>
      </c>
      <c r="C68" s="590">
        <v>50</v>
      </c>
      <c r="D68" s="590">
        <v>50</v>
      </c>
      <c r="E68" s="590">
        <v>900</v>
      </c>
      <c r="F68" s="1030"/>
      <c r="G68" s="1031"/>
      <c r="H68" s="1031"/>
      <c r="I68" s="1032"/>
      <c r="J68" s="616">
        <v>240</v>
      </c>
      <c r="K68" s="622" t="s">
        <v>110</v>
      </c>
    </row>
    <row r="69" spans="1:11" ht="15.75" customHeight="1" thickBot="1" x14ac:dyDescent="0.3">
      <c r="A69" s="1044"/>
      <c r="B69" s="626" t="s">
        <v>109</v>
      </c>
      <c r="C69" s="615">
        <v>50</v>
      </c>
      <c r="D69" s="615">
        <v>50</v>
      </c>
      <c r="E69" s="615">
        <v>900</v>
      </c>
      <c r="F69" s="1033"/>
      <c r="G69" s="1034"/>
      <c r="H69" s="1034"/>
      <c r="I69" s="1035"/>
      <c r="J69" s="635">
        <v>240</v>
      </c>
      <c r="K69" s="627" t="s">
        <v>110</v>
      </c>
    </row>
    <row r="70" spans="1:11" ht="15.75" customHeight="1" x14ac:dyDescent="0.25">
      <c r="A70" s="1037" t="s">
        <v>112</v>
      </c>
      <c r="B70" s="1038"/>
      <c r="C70" s="1038"/>
      <c r="D70" s="1038"/>
      <c r="E70" s="1038"/>
      <c r="F70" s="1038"/>
      <c r="G70" s="1038"/>
      <c r="H70" s="1038"/>
      <c r="I70" s="1039"/>
      <c r="J70" s="628">
        <v>180</v>
      </c>
      <c r="K70" s="629" t="s">
        <v>110</v>
      </c>
    </row>
    <row r="71" spans="1:11" ht="15.75" customHeight="1" thickBot="1" x14ac:dyDescent="0.3">
      <c r="A71" s="1040" t="s">
        <v>113</v>
      </c>
      <c r="B71" s="1041"/>
      <c r="C71" s="1041"/>
      <c r="D71" s="1041"/>
      <c r="E71" s="1041"/>
      <c r="F71" s="1041"/>
      <c r="G71" s="1041"/>
      <c r="H71" s="1041"/>
      <c r="I71" s="1042"/>
      <c r="J71" s="630">
        <v>770</v>
      </c>
      <c r="K71" s="631" t="s">
        <v>110</v>
      </c>
    </row>
    <row r="72" spans="1:11" ht="15.75" customHeight="1" thickBot="1" x14ac:dyDescent="0.3">
      <c r="A72" s="1036"/>
      <c r="B72" s="1036"/>
      <c r="C72" s="1036"/>
      <c r="D72" s="1036"/>
      <c r="E72" s="1036"/>
      <c r="F72" s="1036"/>
      <c r="G72" s="1036"/>
      <c r="H72" s="1036"/>
      <c r="I72" s="1036"/>
      <c r="J72" s="1036"/>
      <c r="K72" s="1036"/>
    </row>
    <row r="73" spans="1:11" ht="15.75" customHeight="1" x14ac:dyDescent="0.25">
      <c r="A73" s="1037" t="s">
        <v>114</v>
      </c>
      <c r="B73" s="1038"/>
      <c r="C73" s="1038"/>
      <c r="D73" s="1038"/>
      <c r="E73" s="1038"/>
      <c r="F73" s="1038"/>
      <c r="G73" s="1038"/>
      <c r="H73" s="1038"/>
      <c r="I73" s="1039"/>
      <c r="J73" s="628">
        <v>220</v>
      </c>
      <c r="K73" s="629" t="s">
        <v>116</v>
      </c>
    </row>
    <row r="74" spans="1:11" ht="15.75" customHeight="1" thickBot="1" x14ac:dyDescent="0.3">
      <c r="A74" s="1040" t="s">
        <v>115</v>
      </c>
      <c r="B74" s="1041"/>
      <c r="C74" s="1041"/>
      <c r="D74" s="1041"/>
      <c r="E74" s="1041"/>
      <c r="F74" s="1041"/>
      <c r="G74" s="1041"/>
      <c r="H74" s="1041"/>
      <c r="I74" s="1042"/>
      <c r="J74" s="630">
        <v>220</v>
      </c>
      <c r="K74" s="631" t="s">
        <v>116</v>
      </c>
    </row>
    <row r="75" spans="1:11" ht="15.75" customHeight="1" x14ac:dyDescent="0.25">
      <c r="H75" s="140"/>
    </row>
    <row r="76" spans="1:11" ht="15.75" customHeight="1" x14ac:dyDescent="0.25">
      <c r="A76" s="939" t="s">
        <v>14</v>
      </c>
      <c r="B76" s="924"/>
      <c r="C76" s="924"/>
      <c r="D76" s="924"/>
      <c r="E76" s="924"/>
      <c r="F76" s="924"/>
      <c r="G76" s="924"/>
      <c r="H76" s="924"/>
      <c r="I76" s="924"/>
      <c r="J76" s="924"/>
    </row>
    <row r="77" spans="1:11" ht="15.75" customHeight="1" x14ac:dyDescent="0.25">
      <c r="A77" s="979" t="s">
        <v>152</v>
      </c>
      <c r="B77" s="924"/>
      <c r="C77" s="924"/>
      <c r="D77" s="924"/>
      <c r="E77" s="924"/>
      <c r="F77" s="924"/>
      <c r="G77" s="924"/>
      <c r="H77" s="924"/>
      <c r="I77" s="924"/>
      <c r="J77" s="924"/>
    </row>
    <row r="78" spans="1:11" ht="20.45" customHeight="1" x14ac:dyDescent="0.25">
      <c r="A78" s="979" t="s">
        <v>153</v>
      </c>
      <c r="B78" s="924"/>
      <c r="C78" s="924"/>
      <c r="D78" s="924"/>
      <c r="E78" s="924"/>
      <c r="F78" s="924"/>
      <c r="G78" s="924"/>
      <c r="H78" s="924"/>
      <c r="I78" s="924"/>
      <c r="J78" s="924"/>
    </row>
    <row r="79" spans="1:11" ht="15.75" customHeight="1" x14ac:dyDescent="0.25">
      <c r="A79" s="981" t="s">
        <v>15</v>
      </c>
      <c r="B79" s="924"/>
      <c r="C79" s="924"/>
      <c r="D79" s="924"/>
      <c r="E79" s="924"/>
      <c r="F79" s="924"/>
      <c r="G79" s="924"/>
      <c r="H79" s="924"/>
      <c r="I79" s="924"/>
      <c r="J79" s="924"/>
    </row>
    <row r="80" spans="1:11" ht="15.75" customHeight="1" x14ac:dyDescent="0.25">
      <c r="H80" s="140"/>
    </row>
    <row r="81" spans="8:8" ht="15.75" customHeight="1" x14ac:dyDescent="0.25">
      <c r="H81" s="140"/>
    </row>
    <row r="82" spans="8:8" ht="15.75" customHeight="1" x14ac:dyDescent="0.25">
      <c r="H82" s="140"/>
    </row>
    <row r="83" spans="8:8" ht="15.75" customHeight="1" x14ac:dyDescent="0.25">
      <c r="H83" s="140"/>
    </row>
    <row r="84" spans="8:8" ht="15.75" customHeight="1" x14ac:dyDescent="0.25">
      <c r="H84" s="140"/>
    </row>
    <row r="85" spans="8:8" ht="15.75" customHeight="1" x14ac:dyDescent="0.25">
      <c r="H85" s="140"/>
    </row>
    <row r="86" spans="8:8" ht="15.75" customHeight="1" x14ac:dyDescent="0.25">
      <c r="H86" s="140"/>
    </row>
    <row r="87" spans="8:8" ht="15.75" customHeight="1" x14ac:dyDescent="0.25">
      <c r="H87" s="140"/>
    </row>
    <row r="88" spans="8:8" ht="15.75" customHeight="1" x14ac:dyDescent="0.25">
      <c r="H88" s="140"/>
    </row>
    <row r="89" spans="8:8" ht="15.75" customHeight="1" x14ac:dyDescent="0.25">
      <c r="H89" s="140"/>
    </row>
    <row r="90" spans="8:8" ht="15.75" customHeight="1" x14ac:dyDescent="0.25">
      <c r="H90" s="140"/>
    </row>
    <row r="91" spans="8:8" ht="15.75" customHeight="1" x14ac:dyDescent="0.25">
      <c r="H91" s="140"/>
    </row>
    <row r="92" spans="8:8" ht="15.75" customHeight="1" x14ac:dyDescent="0.25">
      <c r="H92" s="140"/>
    </row>
    <row r="93" spans="8:8" ht="15.75" customHeight="1" x14ac:dyDescent="0.25">
      <c r="H93" s="140"/>
    </row>
    <row r="94" spans="8:8" ht="15.75" customHeight="1" x14ac:dyDescent="0.25">
      <c r="H94" s="140"/>
    </row>
    <row r="95" spans="8:8" ht="15.75" customHeight="1" x14ac:dyDescent="0.25">
      <c r="H95" s="140"/>
    </row>
    <row r="96" spans="8:8" ht="15.75" customHeight="1" x14ac:dyDescent="0.25">
      <c r="H96" s="140"/>
    </row>
    <row r="97" spans="8:8" ht="15.75" customHeight="1" x14ac:dyDescent="0.25">
      <c r="H97" s="140"/>
    </row>
    <row r="98" spans="8:8" ht="15.75" customHeight="1" x14ac:dyDescent="0.25">
      <c r="H98" s="140"/>
    </row>
    <row r="99" spans="8:8" ht="15.75" customHeight="1" x14ac:dyDescent="0.25">
      <c r="H99" s="140"/>
    </row>
    <row r="100" spans="8:8" ht="15.75" customHeight="1" x14ac:dyDescent="0.25">
      <c r="H100" s="140"/>
    </row>
    <row r="101" spans="8:8" ht="15.75" customHeight="1" x14ac:dyDescent="0.25">
      <c r="H101" s="140"/>
    </row>
    <row r="102" spans="8:8" ht="15.75" customHeight="1" x14ac:dyDescent="0.25">
      <c r="H102" s="140"/>
    </row>
    <row r="103" spans="8:8" ht="15.75" customHeight="1" x14ac:dyDescent="0.25">
      <c r="H103" s="140"/>
    </row>
    <row r="104" spans="8:8" ht="15.75" customHeight="1" x14ac:dyDescent="0.25">
      <c r="H104" s="140"/>
    </row>
    <row r="105" spans="8:8" ht="15.75" customHeight="1" x14ac:dyDescent="0.25">
      <c r="H105" s="140"/>
    </row>
    <row r="106" spans="8:8" ht="15.75" customHeight="1" x14ac:dyDescent="0.25">
      <c r="H106" s="140"/>
    </row>
    <row r="107" spans="8:8" ht="15.75" customHeight="1" x14ac:dyDescent="0.25">
      <c r="H107" s="140"/>
    </row>
    <row r="108" spans="8:8" ht="15.75" customHeight="1" x14ac:dyDescent="0.25">
      <c r="H108" s="140"/>
    </row>
    <row r="109" spans="8:8" ht="15.75" customHeight="1" x14ac:dyDescent="0.25">
      <c r="H109" s="140"/>
    </row>
    <row r="110" spans="8:8" ht="15.75" customHeight="1" x14ac:dyDescent="0.25">
      <c r="H110" s="140"/>
    </row>
    <row r="111" spans="8:8" ht="15.75" customHeight="1" x14ac:dyDescent="0.25">
      <c r="H111" s="140"/>
    </row>
    <row r="112" spans="8:8" ht="15" customHeight="1" x14ac:dyDescent="0.25">
      <c r="H112" s="140"/>
    </row>
    <row r="113" spans="8:8" ht="15" customHeight="1" x14ac:dyDescent="0.25">
      <c r="H113" s="140"/>
    </row>
    <row r="114" spans="8:8" ht="15" customHeight="1" x14ac:dyDescent="0.25">
      <c r="H114" s="140"/>
    </row>
    <row r="115" spans="8:8" ht="15" customHeight="1" x14ac:dyDescent="0.25">
      <c r="H115" s="140"/>
    </row>
    <row r="116" spans="8:8" ht="15" customHeight="1" x14ac:dyDescent="0.25">
      <c r="H116" s="140"/>
    </row>
    <row r="117" spans="8:8" ht="15" customHeight="1" x14ac:dyDescent="0.25">
      <c r="H117" s="140"/>
    </row>
    <row r="118" spans="8:8" ht="15" customHeight="1" x14ac:dyDescent="0.25">
      <c r="H118" s="140"/>
    </row>
    <row r="119" spans="8:8" ht="15" customHeight="1" x14ac:dyDescent="0.25">
      <c r="H119" s="140"/>
    </row>
    <row r="120" spans="8:8" ht="15" customHeight="1" x14ac:dyDescent="0.25">
      <c r="H120" s="140"/>
    </row>
    <row r="121" spans="8:8" ht="15" customHeight="1" x14ac:dyDescent="0.25">
      <c r="H121" s="140"/>
    </row>
    <row r="122" spans="8:8" ht="15" customHeight="1" x14ac:dyDescent="0.25">
      <c r="H122" s="140"/>
    </row>
    <row r="123" spans="8:8" ht="15" customHeight="1" x14ac:dyDescent="0.25">
      <c r="H123" s="140"/>
    </row>
  </sheetData>
  <mergeCells count="33">
    <mergeCell ref="A74:I74"/>
    <mergeCell ref="F64:I64"/>
    <mergeCell ref="F65:I65"/>
    <mergeCell ref="F66:I66"/>
    <mergeCell ref="F67:I67"/>
    <mergeCell ref="F68:I68"/>
    <mergeCell ref="A70:I70"/>
    <mergeCell ref="A71:I71"/>
    <mergeCell ref="A64:A69"/>
    <mergeCell ref="A78:J78"/>
    <mergeCell ref="A79:J79"/>
    <mergeCell ref="A76:J76"/>
    <mergeCell ref="A77:J77"/>
    <mergeCell ref="J5:K5"/>
    <mergeCell ref="A57:K57"/>
    <mergeCell ref="A58:A63"/>
    <mergeCell ref="F58:I58"/>
    <mergeCell ref="F59:I59"/>
    <mergeCell ref="F60:I60"/>
    <mergeCell ref="F61:I61"/>
    <mergeCell ref="F62:I62"/>
    <mergeCell ref="F63:I63"/>
    <mergeCell ref="F69:I69"/>
    <mergeCell ref="A72:K72"/>
    <mergeCell ref="A73:I73"/>
    <mergeCell ref="A1:H1"/>
    <mergeCell ref="A2:H2"/>
    <mergeCell ref="A4:H4"/>
    <mergeCell ref="A3:H3"/>
    <mergeCell ref="H5:I5"/>
    <mergeCell ref="A5:A6"/>
    <mergeCell ref="E5:E6"/>
    <mergeCell ref="F5:G5"/>
  </mergeCells>
  <phoneticPr fontId="28" type="noConversion"/>
  <hyperlinks>
    <hyperlink ref="A79" r:id="rId1"/>
  </hyperlinks>
  <pageMargins left="0.7" right="0.7" top="0.75" bottom="0.75" header="0" footer="0"/>
  <pageSetup paperSize="9" scale="88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T20"/>
  <sheetViews>
    <sheetView topLeftCell="A4" zoomScale="120" zoomScaleNormal="120" workbookViewId="0">
      <selection activeCell="K10" sqref="K10"/>
    </sheetView>
  </sheetViews>
  <sheetFormatPr defaultRowHeight="15" x14ac:dyDescent="0.25"/>
  <cols>
    <col min="1" max="1" width="9.28515625" style="489" customWidth="1"/>
    <col min="2" max="2" width="18.5703125" customWidth="1"/>
    <col min="3" max="3" width="5.42578125" customWidth="1"/>
    <col min="4" max="4" width="14.85546875" customWidth="1"/>
    <col min="5" max="5" width="11.42578125" customWidth="1"/>
    <col min="6" max="6" width="11.28515625" customWidth="1"/>
    <col min="7" max="7" width="10.5703125" customWidth="1"/>
    <col min="8" max="8" width="16.7109375" style="489" customWidth="1"/>
    <col min="9" max="9" width="7.7109375" customWidth="1"/>
    <col min="10" max="10" width="7.7109375" style="489" customWidth="1"/>
    <col min="11" max="11" width="7.7109375" customWidth="1"/>
    <col min="12" max="12" width="7.7109375" style="489" customWidth="1"/>
    <col min="13" max="13" width="7.7109375" customWidth="1"/>
  </cols>
  <sheetData>
    <row r="1" spans="2:20" ht="29.25" thickBot="1" x14ac:dyDescent="0.5">
      <c r="B1" s="492" t="s">
        <v>69</v>
      </c>
      <c r="C1" s="492"/>
      <c r="D1" s="492"/>
      <c r="E1" s="492"/>
      <c r="F1" s="492"/>
      <c r="G1" s="492"/>
      <c r="H1" s="492"/>
      <c r="I1" s="489"/>
      <c r="K1" s="489"/>
      <c r="M1" s="489"/>
      <c r="N1" s="489"/>
      <c r="O1" s="489"/>
      <c r="P1" s="489"/>
      <c r="Q1" s="489"/>
      <c r="R1" s="489"/>
      <c r="S1" s="489"/>
      <c r="T1" s="489"/>
    </row>
    <row r="2" spans="2:20" ht="19.149999999999999" customHeight="1" x14ac:dyDescent="0.3">
      <c r="B2" s="1058" t="s">
        <v>76</v>
      </c>
      <c r="C2" s="1059"/>
      <c r="D2" s="1060"/>
      <c r="F2" s="497"/>
      <c r="G2" s="824"/>
      <c r="H2" s="1045"/>
      <c r="I2" s="1045"/>
      <c r="J2" s="1045"/>
      <c r="K2" s="1045"/>
      <c r="L2" s="1045"/>
      <c r="M2" s="1045"/>
      <c r="N2" s="497"/>
    </row>
    <row r="3" spans="2:20" ht="19.149999999999999" customHeight="1" x14ac:dyDescent="0.25">
      <c r="B3" s="495" t="s">
        <v>70</v>
      </c>
      <c r="C3" s="1052">
        <v>3.0000000000000001E-3</v>
      </c>
      <c r="D3" s="1053"/>
      <c r="F3" s="498"/>
      <c r="G3" s="498"/>
      <c r="H3" s="498"/>
      <c r="I3" s="498"/>
      <c r="J3" s="498"/>
      <c r="K3" s="498"/>
      <c r="L3" s="498"/>
      <c r="M3" s="498"/>
      <c r="N3" s="497"/>
    </row>
    <row r="4" spans="2:20" ht="19.149999999999999" customHeight="1" x14ac:dyDescent="0.25">
      <c r="B4" s="495" t="s">
        <v>71</v>
      </c>
      <c r="C4" s="1054" t="s">
        <v>75</v>
      </c>
      <c r="D4" s="1055"/>
      <c r="F4" s="498"/>
      <c r="G4" s="497"/>
      <c r="H4" s="497"/>
      <c r="I4" s="497"/>
      <c r="J4" s="497"/>
      <c r="K4" s="497"/>
      <c r="L4" s="497"/>
      <c r="M4" s="497"/>
      <c r="N4" s="497"/>
    </row>
    <row r="5" spans="2:20" ht="19.149999999999999" customHeight="1" x14ac:dyDescent="0.25">
      <c r="B5" s="495" t="s">
        <v>72</v>
      </c>
      <c r="C5" s="1054" t="s">
        <v>77</v>
      </c>
      <c r="D5" s="1055"/>
      <c r="F5" s="497"/>
      <c r="G5" s="497"/>
      <c r="H5" s="497"/>
      <c r="I5" s="497"/>
      <c r="J5" s="497"/>
      <c r="K5" s="497"/>
      <c r="L5" s="497"/>
      <c r="M5" s="497"/>
      <c r="N5" s="497"/>
    </row>
    <row r="6" spans="2:20" ht="19.149999999999999" customHeight="1" thickBot="1" x14ac:dyDescent="0.3">
      <c r="B6" s="496" t="s">
        <v>73</v>
      </c>
      <c r="C6" s="1056" t="s">
        <v>74</v>
      </c>
      <c r="D6" s="1057"/>
      <c r="F6" s="497"/>
      <c r="G6" s="497"/>
      <c r="H6" s="497"/>
      <c r="I6" s="497"/>
      <c r="J6" s="497"/>
      <c r="K6" s="497"/>
      <c r="L6" s="497"/>
      <c r="M6" s="497"/>
      <c r="N6" s="497"/>
    </row>
    <row r="7" spans="2:20" ht="15.75" thickBot="1" x14ac:dyDescent="0.3">
      <c r="F7" s="497"/>
      <c r="G7" s="497"/>
      <c r="H7" s="497"/>
      <c r="I7" s="497"/>
      <c r="J7" s="497"/>
      <c r="K7" s="497"/>
      <c r="L7" s="497"/>
      <c r="M7" s="497"/>
      <c r="N7" s="497"/>
    </row>
    <row r="8" spans="2:20" ht="21" customHeight="1" x14ac:dyDescent="0.3">
      <c r="B8" s="1048" t="s">
        <v>80</v>
      </c>
      <c r="C8" s="1049"/>
      <c r="D8" s="1046" t="s">
        <v>82</v>
      </c>
      <c r="E8" s="1047"/>
      <c r="F8" s="712" t="s">
        <v>127</v>
      </c>
      <c r="G8" s="713" t="s">
        <v>128</v>
      </c>
      <c r="I8" s="497"/>
      <c r="J8" s="497"/>
      <c r="K8" s="497"/>
      <c r="L8" s="497"/>
      <c r="M8" s="497"/>
      <c r="N8" s="497"/>
    </row>
    <row r="9" spans="2:20" ht="19.5" thickBot="1" x14ac:dyDescent="0.35">
      <c r="B9" s="1050"/>
      <c r="C9" s="1051"/>
      <c r="D9" s="714" t="s">
        <v>87</v>
      </c>
      <c r="E9" s="715" t="s">
        <v>81</v>
      </c>
      <c r="F9" s="715" t="s">
        <v>81</v>
      </c>
      <c r="G9" s="716" t="s">
        <v>81</v>
      </c>
      <c r="I9" s="497"/>
      <c r="J9" s="497"/>
      <c r="K9" s="497"/>
      <c r="L9" s="497"/>
      <c r="M9" s="497"/>
      <c r="N9" s="497"/>
    </row>
    <row r="10" spans="2:20" ht="18.75" x14ac:dyDescent="0.3">
      <c r="B10" s="1070" t="s">
        <v>78</v>
      </c>
      <c r="C10" s="1071"/>
      <c r="D10" s="717">
        <v>180</v>
      </c>
      <c r="E10" s="718">
        <v>12000</v>
      </c>
      <c r="F10" s="719">
        <v>13200</v>
      </c>
      <c r="G10" s="719">
        <v>13800</v>
      </c>
      <c r="H10" s="745"/>
      <c r="I10" s="497"/>
      <c r="J10" s="497"/>
      <c r="K10" s="497"/>
      <c r="L10" s="497"/>
      <c r="M10" s="497"/>
      <c r="N10" s="497"/>
    </row>
    <row r="11" spans="2:20" ht="18.75" x14ac:dyDescent="0.3">
      <c r="B11" s="1072" t="s">
        <v>129</v>
      </c>
      <c r="C11" s="1073"/>
      <c r="D11" s="500">
        <v>165</v>
      </c>
      <c r="E11" s="705">
        <v>11000</v>
      </c>
      <c r="F11" s="720">
        <v>12100</v>
      </c>
      <c r="G11" s="721">
        <v>12700</v>
      </c>
      <c r="H11" s="745"/>
    </row>
    <row r="12" spans="2:20" ht="18.75" x14ac:dyDescent="0.3">
      <c r="B12" s="1072" t="s">
        <v>130</v>
      </c>
      <c r="C12" s="1073"/>
      <c r="D12" s="500">
        <v>157</v>
      </c>
      <c r="E12" s="705">
        <v>10500</v>
      </c>
      <c r="F12" s="720">
        <v>11500</v>
      </c>
      <c r="G12" s="721">
        <v>12000</v>
      </c>
    </row>
    <row r="13" spans="2:20" ht="18.75" x14ac:dyDescent="0.3">
      <c r="B13" s="1074" t="s">
        <v>83</v>
      </c>
      <c r="C13" s="1075"/>
      <c r="D13" s="722">
        <v>150</v>
      </c>
      <c r="E13" s="723">
        <v>10000</v>
      </c>
      <c r="F13" s="724">
        <v>11000</v>
      </c>
      <c r="G13" s="725">
        <v>11500</v>
      </c>
    </row>
    <row r="14" spans="2:20" ht="19.5" thickBot="1" x14ac:dyDescent="0.35">
      <c r="B14" s="1064" t="s">
        <v>84</v>
      </c>
      <c r="C14" s="1065"/>
      <c r="D14" s="726">
        <v>143</v>
      </c>
      <c r="E14" s="727">
        <v>9500</v>
      </c>
      <c r="F14" s="728">
        <v>10500</v>
      </c>
      <c r="G14" s="729">
        <v>11000</v>
      </c>
    </row>
    <row r="15" spans="2:20" ht="19.5" thickBot="1" x14ac:dyDescent="0.35">
      <c r="B15" s="1076" t="s">
        <v>85</v>
      </c>
      <c r="C15" s="1077"/>
      <c r="D15" s="1066" t="s">
        <v>86</v>
      </c>
      <c r="E15" s="1067"/>
      <c r="F15" s="1067" t="s">
        <v>81</v>
      </c>
      <c r="G15" s="1078"/>
    </row>
    <row r="16" spans="2:20" ht="18.75" x14ac:dyDescent="0.3">
      <c r="B16" s="1070" t="s">
        <v>131</v>
      </c>
      <c r="C16" s="1071"/>
      <c r="D16" s="1068">
        <v>9900</v>
      </c>
      <c r="E16" s="1069"/>
      <c r="F16" s="719">
        <v>10900</v>
      </c>
      <c r="G16" s="730">
        <v>11400</v>
      </c>
    </row>
    <row r="17" spans="2:7" ht="18.75" x14ac:dyDescent="0.3">
      <c r="B17" s="1074" t="s">
        <v>132</v>
      </c>
      <c r="C17" s="1075"/>
      <c r="D17" s="1079">
        <v>9500</v>
      </c>
      <c r="E17" s="1080"/>
      <c r="F17" s="724">
        <v>10500</v>
      </c>
      <c r="G17" s="724">
        <v>10900</v>
      </c>
    </row>
    <row r="18" spans="2:7" ht="19.5" thickBot="1" x14ac:dyDescent="0.35">
      <c r="B18" s="1081" t="s">
        <v>79</v>
      </c>
      <c r="C18" s="1082"/>
      <c r="D18" s="1083">
        <v>8900</v>
      </c>
      <c r="E18" s="1084"/>
      <c r="F18" s="731">
        <v>9800</v>
      </c>
      <c r="G18" s="732">
        <v>10300</v>
      </c>
    </row>
    <row r="19" spans="2:7" s="704" customFormat="1" ht="18.75" x14ac:dyDescent="0.3">
      <c r="B19" s="733"/>
      <c r="C19" s="734"/>
      <c r="D19" s="727"/>
      <c r="E19" s="735"/>
      <c r="F19" s="728"/>
      <c r="G19" s="736"/>
    </row>
    <row r="20" spans="2:7" ht="15.75" x14ac:dyDescent="0.25">
      <c r="B20" s="1061" t="s">
        <v>133</v>
      </c>
      <c r="C20" s="1062"/>
      <c r="D20" s="1062"/>
      <c r="E20" s="1063"/>
      <c r="F20" s="737" t="s">
        <v>134</v>
      </c>
      <c r="G20" s="711"/>
    </row>
  </sheetData>
  <mergeCells count="25">
    <mergeCell ref="F15:G15"/>
    <mergeCell ref="B17:C17"/>
    <mergeCell ref="D17:E17"/>
    <mergeCell ref="B18:C18"/>
    <mergeCell ref="D18:E18"/>
    <mergeCell ref="B20:E20"/>
    <mergeCell ref="B14:C14"/>
    <mergeCell ref="D15:E15"/>
    <mergeCell ref="D16:E16"/>
    <mergeCell ref="B10:C10"/>
    <mergeCell ref="B11:C11"/>
    <mergeCell ref="B12:C12"/>
    <mergeCell ref="B13:C13"/>
    <mergeCell ref="B15:C15"/>
    <mergeCell ref="B16:C16"/>
    <mergeCell ref="H2:I2"/>
    <mergeCell ref="J2:K2"/>
    <mergeCell ref="L2:M2"/>
    <mergeCell ref="D8:E8"/>
    <mergeCell ref="B8:C9"/>
    <mergeCell ref="C3:D3"/>
    <mergeCell ref="C4:D4"/>
    <mergeCell ref="C5:D5"/>
    <mergeCell ref="C6:D6"/>
    <mergeCell ref="B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24"/>
  <sheetViews>
    <sheetView topLeftCell="A10" workbookViewId="0">
      <selection activeCell="M21" sqref="M21"/>
    </sheetView>
  </sheetViews>
  <sheetFormatPr defaultRowHeight="15" x14ac:dyDescent="0.25"/>
  <cols>
    <col min="2" max="2" width="11.5703125" customWidth="1"/>
    <col min="3" max="3" width="11.28515625" customWidth="1"/>
    <col min="5" max="5" width="11.85546875" customWidth="1"/>
    <col min="6" max="6" width="10.7109375" customWidth="1"/>
  </cols>
  <sheetData>
    <row r="1" spans="1:6" ht="27.6" customHeight="1" x14ac:dyDescent="0.35">
      <c r="A1" s="1085" t="s">
        <v>135</v>
      </c>
      <c r="B1" s="1085"/>
      <c r="C1" s="1085"/>
      <c r="D1" s="1085"/>
      <c r="E1" s="1085"/>
      <c r="F1" s="1085"/>
    </row>
    <row r="2" spans="1:6" ht="21" x14ac:dyDescent="0.35">
      <c r="B2" s="1085" t="s">
        <v>104</v>
      </c>
      <c r="C2" s="1085"/>
      <c r="E2" s="1085" t="s">
        <v>108</v>
      </c>
      <c r="F2" s="1085"/>
    </row>
    <row r="19" spans="2:6" x14ac:dyDescent="0.25">
      <c r="C19" s="783"/>
      <c r="F19" s="783"/>
    </row>
    <row r="20" spans="2:6" ht="18.75" x14ac:dyDescent="0.3">
      <c r="B20" s="499" t="s">
        <v>140</v>
      </c>
      <c r="C20" s="499" t="s">
        <v>141</v>
      </c>
      <c r="D20" s="739"/>
      <c r="E20" s="499" t="s">
        <v>140</v>
      </c>
      <c r="F20" s="499" t="s">
        <v>141</v>
      </c>
    </row>
    <row r="21" spans="2:6" ht="21" x14ac:dyDescent="0.35">
      <c r="B21" s="738" t="s">
        <v>136</v>
      </c>
      <c r="C21" s="738">
        <v>2800</v>
      </c>
      <c r="D21" s="826"/>
      <c r="E21" s="738" t="s">
        <v>136</v>
      </c>
      <c r="F21" s="738">
        <v>3500</v>
      </c>
    </row>
    <row r="22" spans="2:6" ht="21" x14ac:dyDescent="0.35">
      <c r="B22" s="738" t="s">
        <v>137</v>
      </c>
      <c r="C22" s="738">
        <v>3000</v>
      </c>
      <c r="D22" s="826"/>
      <c r="E22" s="738" t="s">
        <v>137</v>
      </c>
      <c r="F22" s="738">
        <v>3700</v>
      </c>
    </row>
    <row r="23" spans="2:6" ht="21" x14ac:dyDescent="0.35">
      <c r="B23" s="738" t="s">
        <v>138</v>
      </c>
      <c r="C23" s="738">
        <v>3300</v>
      </c>
      <c r="D23" s="826"/>
      <c r="E23" s="738" t="s">
        <v>138</v>
      </c>
      <c r="F23" s="738">
        <v>4000</v>
      </c>
    </row>
    <row r="24" spans="2:6" ht="21" x14ac:dyDescent="0.35">
      <c r="B24" s="738" t="s">
        <v>139</v>
      </c>
      <c r="C24" s="738">
        <v>3600</v>
      </c>
      <c r="E24" s="738" t="s">
        <v>139</v>
      </c>
      <c r="F24" s="738">
        <v>4500</v>
      </c>
    </row>
  </sheetData>
  <mergeCells count="3">
    <mergeCell ref="A1:F1"/>
    <mergeCell ref="B2:C2"/>
    <mergeCell ref="E2:F2"/>
  </mergeCells>
  <phoneticPr fontId="2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5"/>
  <sheetViews>
    <sheetView workbookViewId="0">
      <selection activeCell="E4" sqref="E4"/>
    </sheetView>
  </sheetViews>
  <sheetFormatPr defaultRowHeight="15" x14ac:dyDescent="0.25"/>
  <cols>
    <col min="1" max="1" width="46.140625" customWidth="1"/>
    <col min="2" max="2" width="24.28515625" customWidth="1"/>
    <col min="3" max="3" width="13.28515625" customWidth="1"/>
  </cols>
  <sheetData>
    <row r="1" spans="1:4" ht="32.450000000000003" customHeight="1" x14ac:dyDescent="0.25">
      <c r="A1" s="834" t="s">
        <v>118</v>
      </c>
      <c r="B1" s="827" t="s">
        <v>119</v>
      </c>
      <c r="C1" s="828" t="s">
        <v>158</v>
      </c>
    </row>
    <row r="2" spans="1:4" ht="18.75" x14ac:dyDescent="0.3">
      <c r="A2" s="833" t="s">
        <v>159</v>
      </c>
      <c r="B2" s="499" t="s">
        <v>160</v>
      </c>
      <c r="C2" s="835" t="s">
        <v>162</v>
      </c>
      <c r="D2" s="913" t="s">
        <v>171</v>
      </c>
    </row>
    <row r="3" spans="1:4" ht="18.75" x14ac:dyDescent="0.3">
      <c r="A3" s="833" t="s">
        <v>159</v>
      </c>
      <c r="B3" s="499" t="s">
        <v>161</v>
      </c>
      <c r="C3" s="835" t="s">
        <v>163</v>
      </c>
    </row>
    <row r="4" spans="1:4" x14ac:dyDescent="0.25">
      <c r="A4" s="829"/>
      <c r="B4" s="711"/>
      <c r="C4" s="830"/>
    </row>
    <row r="5" spans="1:4" ht="15.75" thickBot="1" x14ac:dyDescent="0.3">
      <c r="A5" s="831"/>
      <c r="B5" s="775"/>
      <c r="C5" s="832"/>
    </row>
  </sheetData>
  <phoneticPr fontId="2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I31"/>
  <sheetViews>
    <sheetView topLeftCell="A10" workbookViewId="0">
      <selection activeCell="J36" sqref="J36"/>
    </sheetView>
  </sheetViews>
  <sheetFormatPr defaultRowHeight="15" x14ac:dyDescent="0.25"/>
  <cols>
    <col min="1" max="1" width="21.140625" customWidth="1"/>
    <col min="2" max="4" width="7.28515625" customWidth="1"/>
  </cols>
  <sheetData>
    <row r="1" spans="1:8" ht="24" thickBot="1" x14ac:dyDescent="0.4">
      <c r="A1" s="1105" t="s">
        <v>117</v>
      </c>
      <c r="B1" s="1106"/>
      <c r="C1" s="1106"/>
      <c r="D1" s="1106"/>
      <c r="E1" s="1106"/>
      <c r="F1" s="1106"/>
      <c r="G1" s="1106"/>
      <c r="H1" s="1107"/>
    </row>
    <row r="2" spans="1:8" ht="15.75" thickBot="1" x14ac:dyDescent="0.3">
      <c r="A2" s="640" t="s">
        <v>118</v>
      </c>
      <c r="B2" s="1103" t="s">
        <v>119</v>
      </c>
      <c r="C2" s="1103"/>
      <c r="D2" s="1103"/>
      <c r="E2" s="1103" t="s">
        <v>120</v>
      </c>
      <c r="F2" s="1103"/>
      <c r="G2" s="1103" t="s">
        <v>121</v>
      </c>
      <c r="H2" s="1104"/>
    </row>
    <row r="3" spans="1:8" x14ac:dyDescent="0.25">
      <c r="A3" s="1100" t="s">
        <v>122</v>
      </c>
      <c r="B3" s="620">
        <v>12</v>
      </c>
      <c r="C3" s="620">
        <v>35</v>
      </c>
      <c r="D3" s="620">
        <v>3000</v>
      </c>
      <c r="E3" s="628">
        <v>90</v>
      </c>
      <c r="F3" s="645" t="s">
        <v>110</v>
      </c>
      <c r="G3" s="628">
        <v>126</v>
      </c>
      <c r="H3" s="646" t="s">
        <v>110</v>
      </c>
    </row>
    <row r="4" spans="1:8" x14ac:dyDescent="0.25">
      <c r="A4" s="1101"/>
      <c r="B4" s="590">
        <v>13.5</v>
      </c>
      <c r="C4" s="590">
        <v>45</v>
      </c>
      <c r="D4" s="590">
        <v>3000</v>
      </c>
      <c r="E4" s="638">
        <v>110</v>
      </c>
      <c r="F4" s="636" t="s">
        <v>110</v>
      </c>
      <c r="G4" s="638">
        <v>140</v>
      </c>
      <c r="H4" s="647" t="s">
        <v>110</v>
      </c>
    </row>
    <row r="5" spans="1:8" ht="15.75" thickBot="1" x14ac:dyDescent="0.3">
      <c r="A5" s="1102"/>
      <c r="B5" s="606">
        <v>13.5</v>
      </c>
      <c r="C5" s="606">
        <v>55</v>
      </c>
      <c r="D5" s="606">
        <v>3000</v>
      </c>
      <c r="E5" s="630">
        <v>130</v>
      </c>
      <c r="F5" s="649" t="s">
        <v>110</v>
      </c>
      <c r="G5" s="630">
        <v>160</v>
      </c>
      <c r="H5" s="650" t="s">
        <v>110</v>
      </c>
    </row>
    <row r="6" spans="1:8" x14ac:dyDescent="0.25">
      <c r="A6" s="1024" t="s">
        <v>123</v>
      </c>
      <c r="B6" s="644">
        <v>7</v>
      </c>
      <c r="C6" s="644">
        <v>30</v>
      </c>
      <c r="D6" s="620">
        <v>3000</v>
      </c>
      <c r="E6" s="628">
        <v>60</v>
      </c>
      <c r="F6" s="645" t="s">
        <v>110</v>
      </c>
      <c r="G6" s="628">
        <v>75</v>
      </c>
      <c r="H6" s="646" t="s">
        <v>110</v>
      </c>
    </row>
    <row r="7" spans="1:8" x14ac:dyDescent="0.25">
      <c r="A7" s="1025"/>
      <c r="B7" s="641">
        <v>7</v>
      </c>
      <c r="C7" s="641">
        <v>40</v>
      </c>
      <c r="D7" s="590">
        <v>3000</v>
      </c>
      <c r="E7" s="638">
        <v>75</v>
      </c>
      <c r="F7" s="636" t="s">
        <v>110</v>
      </c>
      <c r="G7" s="638">
        <v>90</v>
      </c>
      <c r="H7" s="647" t="s">
        <v>110</v>
      </c>
    </row>
    <row r="8" spans="1:8" s="701" customFormat="1" x14ac:dyDescent="0.25">
      <c r="A8" s="1044"/>
      <c r="B8" s="641">
        <v>7</v>
      </c>
      <c r="C8" s="641">
        <v>50</v>
      </c>
      <c r="D8" s="590">
        <v>3000</v>
      </c>
      <c r="E8" s="638">
        <v>90</v>
      </c>
      <c r="F8" s="636" t="s">
        <v>110</v>
      </c>
      <c r="G8" s="638">
        <v>104</v>
      </c>
      <c r="H8" s="636" t="s">
        <v>110</v>
      </c>
    </row>
    <row r="9" spans="1:8" ht="15.75" thickBot="1" x14ac:dyDescent="0.3">
      <c r="A9" s="1026"/>
      <c r="B9" s="706">
        <v>7</v>
      </c>
      <c r="C9" s="706">
        <v>60</v>
      </c>
      <c r="D9" s="707">
        <v>3000</v>
      </c>
      <c r="E9" s="708">
        <v>105</v>
      </c>
      <c r="F9" s="709" t="s">
        <v>110</v>
      </c>
      <c r="G9" s="708">
        <v>120</v>
      </c>
      <c r="H9" s="710" t="s">
        <v>110</v>
      </c>
    </row>
    <row r="10" spans="1:8" x14ac:dyDescent="0.25">
      <c r="A10" s="1091" t="s">
        <v>124</v>
      </c>
      <c r="B10" s="644">
        <v>30</v>
      </c>
      <c r="C10" s="644">
        <v>30</v>
      </c>
      <c r="D10" s="620">
        <v>3000</v>
      </c>
      <c r="E10" s="628">
        <v>105</v>
      </c>
      <c r="F10" s="654" t="s">
        <v>110</v>
      </c>
      <c r="G10" s="628">
        <v>132</v>
      </c>
      <c r="H10" s="655" t="s">
        <v>110</v>
      </c>
    </row>
    <row r="11" spans="1:8" x14ac:dyDescent="0.25">
      <c r="A11" s="1092"/>
      <c r="B11" s="641">
        <v>40</v>
      </c>
      <c r="C11" s="641">
        <v>40</v>
      </c>
      <c r="D11" s="590">
        <v>3000</v>
      </c>
      <c r="E11" s="638">
        <v>126</v>
      </c>
      <c r="F11" s="643" t="s">
        <v>110</v>
      </c>
      <c r="G11" s="638">
        <v>150</v>
      </c>
      <c r="H11" s="652" t="s">
        <v>110</v>
      </c>
    </row>
    <row r="12" spans="1:8" x14ac:dyDescent="0.25">
      <c r="A12" s="1092"/>
      <c r="B12" s="641">
        <v>50</v>
      </c>
      <c r="C12" s="641">
        <v>50</v>
      </c>
      <c r="D12" s="590">
        <v>3000</v>
      </c>
      <c r="E12" s="638">
        <v>150</v>
      </c>
      <c r="F12" s="643" t="s">
        <v>110</v>
      </c>
      <c r="G12" s="638">
        <v>180</v>
      </c>
      <c r="H12" s="652" t="s">
        <v>110</v>
      </c>
    </row>
    <row r="13" spans="1:8" x14ac:dyDescent="0.25">
      <c r="A13" s="1092"/>
      <c r="B13" s="641">
        <v>60</v>
      </c>
      <c r="C13" s="641">
        <v>60</v>
      </c>
      <c r="D13" s="590">
        <v>3000</v>
      </c>
      <c r="E13" s="638">
        <v>210</v>
      </c>
      <c r="F13" s="643" t="s">
        <v>110</v>
      </c>
      <c r="G13" s="638">
        <v>252</v>
      </c>
      <c r="H13" s="652" t="s">
        <v>110</v>
      </c>
    </row>
    <row r="14" spans="1:8" ht="15.75" thickBot="1" x14ac:dyDescent="0.3">
      <c r="A14" s="1093"/>
      <c r="B14" s="651">
        <v>70</v>
      </c>
      <c r="C14" s="651">
        <v>70</v>
      </c>
      <c r="D14" s="615">
        <v>3000</v>
      </c>
      <c r="E14" s="642">
        <v>390</v>
      </c>
      <c r="F14" s="643" t="s">
        <v>110</v>
      </c>
      <c r="G14" s="642">
        <v>474</v>
      </c>
      <c r="H14" s="652" t="s">
        <v>110</v>
      </c>
    </row>
    <row r="15" spans="1:8" ht="15" customHeight="1" x14ac:dyDescent="0.25">
      <c r="A15" s="1094" t="s">
        <v>125</v>
      </c>
      <c r="B15" s="644">
        <v>12</v>
      </c>
      <c r="C15" s="644">
        <v>60</v>
      </c>
      <c r="D15" s="620">
        <v>2200</v>
      </c>
      <c r="E15" s="628">
        <v>106</v>
      </c>
      <c r="F15" s="645" t="s">
        <v>110</v>
      </c>
      <c r="G15" s="628">
        <v>139</v>
      </c>
      <c r="H15" s="646" t="s">
        <v>110</v>
      </c>
    </row>
    <row r="16" spans="1:8" x14ac:dyDescent="0.25">
      <c r="A16" s="1095"/>
      <c r="B16" s="641">
        <v>12</v>
      </c>
      <c r="C16" s="641">
        <v>60</v>
      </c>
      <c r="D16" s="590">
        <v>3000</v>
      </c>
      <c r="E16" s="638">
        <v>144</v>
      </c>
      <c r="F16" s="636" t="s">
        <v>110</v>
      </c>
      <c r="G16" s="638">
        <v>189</v>
      </c>
      <c r="H16" s="647" t="s">
        <v>110</v>
      </c>
    </row>
    <row r="17" spans="1:9" x14ac:dyDescent="0.25">
      <c r="A17" s="1095"/>
      <c r="B17" s="641">
        <v>12</v>
      </c>
      <c r="C17" s="641">
        <v>70</v>
      </c>
      <c r="D17" s="590">
        <v>2200</v>
      </c>
      <c r="E17" s="638">
        <v>130</v>
      </c>
      <c r="F17" s="636" t="s">
        <v>110</v>
      </c>
      <c r="G17" s="638">
        <v>161</v>
      </c>
      <c r="H17" s="647" t="s">
        <v>110</v>
      </c>
    </row>
    <row r="18" spans="1:9" x14ac:dyDescent="0.25">
      <c r="A18" s="1095"/>
      <c r="B18" s="641">
        <v>12</v>
      </c>
      <c r="C18" s="641">
        <v>70</v>
      </c>
      <c r="D18" s="590">
        <v>3000</v>
      </c>
      <c r="E18" s="638">
        <v>165</v>
      </c>
      <c r="F18" s="636" t="s">
        <v>110</v>
      </c>
      <c r="G18" s="638">
        <v>219</v>
      </c>
      <c r="H18" s="647" t="s">
        <v>110</v>
      </c>
    </row>
    <row r="19" spans="1:9" x14ac:dyDescent="0.25">
      <c r="A19" s="1095"/>
      <c r="B19" s="641">
        <v>12</v>
      </c>
      <c r="C19" s="641">
        <v>80</v>
      </c>
      <c r="D19" s="590">
        <v>2200</v>
      </c>
      <c r="E19" s="638">
        <v>141</v>
      </c>
      <c r="F19" s="636" t="s">
        <v>110</v>
      </c>
      <c r="G19" s="638">
        <v>185</v>
      </c>
      <c r="H19" s="647" t="s">
        <v>110</v>
      </c>
    </row>
    <row r="20" spans="1:9" x14ac:dyDescent="0.25">
      <c r="A20" s="1095"/>
      <c r="B20" s="641">
        <v>12</v>
      </c>
      <c r="C20" s="641">
        <v>80</v>
      </c>
      <c r="D20" s="590">
        <v>3000</v>
      </c>
      <c r="E20" s="638">
        <v>192</v>
      </c>
      <c r="F20" s="636" t="s">
        <v>110</v>
      </c>
      <c r="G20" s="638">
        <v>252</v>
      </c>
      <c r="H20" s="647" t="s">
        <v>110</v>
      </c>
    </row>
    <row r="21" spans="1:9" x14ac:dyDescent="0.25">
      <c r="A21" s="1095"/>
      <c r="B21" s="641">
        <v>12</v>
      </c>
      <c r="C21" s="641">
        <v>100</v>
      </c>
      <c r="D21" s="590">
        <v>2200</v>
      </c>
      <c r="E21" s="638">
        <v>181</v>
      </c>
      <c r="F21" s="636" t="s">
        <v>110</v>
      </c>
      <c r="G21" s="638">
        <v>238</v>
      </c>
      <c r="H21" s="647" t="s">
        <v>110</v>
      </c>
    </row>
    <row r="22" spans="1:9" ht="15.75" thickBot="1" x14ac:dyDescent="0.3">
      <c r="A22" s="1096"/>
      <c r="B22" s="648">
        <v>12</v>
      </c>
      <c r="C22" s="648">
        <v>100</v>
      </c>
      <c r="D22" s="606">
        <v>3000</v>
      </c>
      <c r="E22" s="630">
        <v>299</v>
      </c>
      <c r="F22" s="649" t="s">
        <v>110</v>
      </c>
      <c r="G22" s="630">
        <v>374</v>
      </c>
      <c r="H22" s="650" t="s">
        <v>110</v>
      </c>
    </row>
    <row r="23" spans="1:9" x14ac:dyDescent="0.25">
      <c r="A23" s="1095" t="s">
        <v>126</v>
      </c>
      <c r="B23" s="653">
        <v>12</v>
      </c>
      <c r="C23" s="653">
        <v>120</v>
      </c>
      <c r="D23" s="618">
        <v>2200</v>
      </c>
      <c r="E23" s="639">
        <v>238</v>
      </c>
      <c r="F23" s="637" t="s">
        <v>110</v>
      </c>
      <c r="G23" s="639">
        <v>311</v>
      </c>
      <c r="H23" s="656" t="s">
        <v>110</v>
      </c>
    </row>
    <row r="24" spans="1:9" x14ac:dyDescent="0.25">
      <c r="A24" s="1095"/>
      <c r="B24" s="641">
        <v>12</v>
      </c>
      <c r="C24" s="641">
        <v>120</v>
      </c>
      <c r="D24" s="590">
        <v>3000</v>
      </c>
      <c r="E24" s="638">
        <v>324</v>
      </c>
      <c r="F24" s="636" t="s">
        <v>110</v>
      </c>
      <c r="G24" s="638">
        <v>423</v>
      </c>
      <c r="H24" s="647" t="s">
        <v>110</v>
      </c>
    </row>
    <row r="25" spans="1:9" s="783" customFormat="1" x14ac:dyDescent="0.25">
      <c r="A25" s="1095"/>
      <c r="B25" s="641">
        <v>12</v>
      </c>
      <c r="C25" s="641">
        <v>140</v>
      </c>
      <c r="D25" s="590">
        <v>2200</v>
      </c>
      <c r="E25" s="638">
        <v>285</v>
      </c>
      <c r="F25" s="636" t="s">
        <v>110</v>
      </c>
      <c r="G25" s="638">
        <v>350</v>
      </c>
      <c r="H25" s="647" t="s">
        <v>110</v>
      </c>
    </row>
    <row r="26" spans="1:9" s="783" customFormat="1" x14ac:dyDescent="0.25">
      <c r="A26" s="1095"/>
      <c r="B26" s="641">
        <v>12</v>
      </c>
      <c r="C26" s="641">
        <v>140</v>
      </c>
      <c r="D26" s="590">
        <v>3000</v>
      </c>
      <c r="E26" s="638">
        <v>370</v>
      </c>
      <c r="F26" s="636" t="s">
        <v>110</v>
      </c>
      <c r="G26" s="638">
        <v>485</v>
      </c>
      <c r="H26" s="647" t="s">
        <v>110</v>
      </c>
    </row>
    <row r="27" spans="1:9" x14ac:dyDescent="0.25">
      <c r="A27" s="1095"/>
      <c r="B27" s="641">
        <v>12</v>
      </c>
      <c r="C27" s="641">
        <v>150</v>
      </c>
      <c r="D27" s="590">
        <v>2200</v>
      </c>
      <c r="E27" s="638">
        <v>330</v>
      </c>
      <c r="F27" s="636" t="s">
        <v>110</v>
      </c>
      <c r="G27" s="638">
        <v>434</v>
      </c>
      <c r="H27" s="647" t="s">
        <v>110</v>
      </c>
    </row>
    <row r="28" spans="1:9" ht="15.75" thickBot="1" x14ac:dyDescent="0.3">
      <c r="A28" s="1096"/>
      <c r="B28" s="648">
        <v>12</v>
      </c>
      <c r="C28" s="648">
        <v>150</v>
      </c>
      <c r="D28" s="606">
        <v>3000</v>
      </c>
      <c r="E28" s="630">
        <v>450</v>
      </c>
      <c r="F28" s="649" t="s">
        <v>110</v>
      </c>
      <c r="G28" s="630">
        <v>591</v>
      </c>
      <c r="H28" s="650" t="s">
        <v>110</v>
      </c>
    </row>
    <row r="29" spans="1:9" s="783" customFormat="1" ht="16.149999999999999" customHeight="1" thickBot="1" x14ac:dyDescent="0.3">
      <c r="A29" s="1097" t="s">
        <v>157</v>
      </c>
      <c r="B29" s="1098"/>
      <c r="C29" s="1098"/>
      <c r="D29" s="1098"/>
      <c r="E29" s="1098"/>
      <c r="F29" s="1099"/>
      <c r="G29" s="708">
        <v>174</v>
      </c>
      <c r="H29" s="825" t="s">
        <v>110</v>
      </c>
    </row>
    <row r="30" spans="1:9" ht="15.75" thickBot="1" x14ac:dyDescent="0.3">
      <c r="A30" s="1086" t="s">
        <v>154</v>
      </c>
      <c r="B30" s="1087"/>
      <c r="C30" s="1087"/>
      <c r="D30" s="1087"/>
      <c r="E30" s="1087"/>
      <c r="F30" s="1088"/>
      <c r="G30" s="657">
        <v>252</v>
      </c>
      <c r="H30" s="658" t="s">
        <v>156</v>
      </c>
      <c r="I30">
        <v>756</v>
      </c>
    </row>
    <row r="31" spans="1:9" ht="15.75" thickBot="1" x14ac:dyDescent="0.3">
      <c r="A31" s="1089" t="s">
        <v>155</v>
      </c>
      <c r="B31" s="1090"/>
      <c r="C31" s="1090"/>
      <c r="D31" s="1090"/>
      <c r="E31" s="1090"/>
      <c r="F31" s="1090"/>
      <c r="G31" s="660">
        <v>30</v>
      </c>
      <c r="H31" s="659" t="s">
        <v>156</v>
      </c>
    </row>
  </sheetData>
  <mergeCells count="12">
    <mergeCell ref="A3:A5"/>
    <mergeCell ref="B2:D2"/>
    <mergeCell ref="E2:F2"/>
    <mergeCell ref="G2:H2"/>
    <mergeCell ref="A1:H1"/>
    <mergeCell ref="A30:F30"/>
    <mergeCell ref="A31:F31"/>
    <mergeCell ref="A6:A9"/>
    <mergeCell ref="A10:A14"/>
    <mergeCell ref="A15:A22"/>
    <mergeCell ref="A23:A28"/>
    <mergeCell ref="A29:F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Строг. прод. ЕльСосна</vt:lpstr>
      <vt:lpstr>Ест-тв.влаж</vt:lpstr>
      <vt:lpstr>Липа, осина</vt:lpstr>
      <vt:lpstr>Меб. щит</vt:lpstr>
      <vt:lpstr>Лестнич. эл-ты</vt:lpstr>
      <vt:lpstr>Пеллеты</vt:lpstr>
      <vt:lpstr>Дверное полотно</vt:lpstr>
      <vt:lpstr>Лиственница</vt:lpstr>
      <vt:lpstr>Погонажные изделия</vt:lpstr>
      <vt:lpstr>OSB</vt:lpstr>
      <vt:lpstr>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Раменское</cp:lastModifiedBy>
  <cp:lastPrinted>2024-06-16T12:48:39Z</cp:lastPrinted>
  <dcterms:created xsi:type="dcterms:W3CDTF">2015-06-05T18:17:20Z</dcterms:created>
  <dcterms:modified xsi:type="dcterms:W3CDTF">2024-06-19T06:43:14Z</dcterms:modified>
</cp:coreProperties>
</file>