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/>
  <xr:revisionPtr revIDLastSave="0" documentId="8_{507C040E-DDED-544D-9985-7BB4608FE294}" xr6:coauthVersionLast="47" xr6:coauthVersionMax="47" xr10:uidLastSave="{00000000-0000-0000-0000-000000000000}"/>
  <bookViews>
    <workbookView xWindow="0" yWindow="0" windowWidth="0" windowHeight="17655" xr2:uid="{00000000-000D-0000-FFFF-FFFF00000000}"/>
  </bookViews>
  <sheets>
    <sheet name="EVO " sheetId="1" r:id="rId1"/>
    <sheet name="Sheet1" sheetId="2" state="hidden" r:id="rId2"/>
  </sheets>
  <definedNames>
    <definedName name="_xlnm.Print_Area" localSheetId="0">'EVO '!$A$1:$F$27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2" l="1"/>
  <c r="E28" i="2"/>
  <c r="C28" i="2"/>
  <c r="B28" i="2"/>
  <c r="A28" i="2"/>
  <c r="E27" i="2"/>
  <c r="D27" i="2"/>
  <c r="C26" i="2"/>
  <c r="B26" i="2"/>
  <c r="A26" i="2"/>
  <c r="D21" i="2"/>
  <c r="E20" i="2"/>
  <c r="C20" i="2"/>
  <c r="B20" i="2"/>
  <c r="A20" i="2"/>
  <c r="E19" i="2"/>
  <c r="D19" i="2"/>
  <c r="C18" i="2"/>
  <c r="B18" i="2"/>
  <c r="A18" i="2"/>
  <c r="D14" i="2"/>
  <c r="E13" i="2"/>
  <c r="C13" i="2"/>
  <c r="B13" i="2"/>
  <c r="A13" i="2"/>
  <c r="D12" i="2"/>
  <c r="C11" i="2"/>
  <c r="B11" i="2"/>
  <c r="A11" i="2"/>
  <c r="I7" i="2"/>
  <c r="D7" i="2"/>
  <c r="D6" i="2"/>
  <c r="J5" i="2"/>
  <c r="I5" i="2"/>
  <c r="H5" i="2"/>
  <c r="G5" i="2"/>
  <c r="F5" i="2"/>
  <c r="C5" i="2"/>
  <c r="B5" i="2"/>
  <c r="A5" i="2"/>
  <c r="I4" i="2"/>
  <c r="D4" i="2"/>
  <c r="H3" i="2"/>
  <c r="G3" i="2"/>
  <c r="F3" i="2"/>
  <c r="C3" i="2"/>
  <c r="B3" i="2"/>
  <c r="A3" i="2"/>
</calcChain>
</file>

<file path=xl/sharedStrings.xml><?xml version="1.0" encoding="utf-8"?>
<sst xmlns="http://schemas.openxmlformats.org/spreadsheetml/2006/main" count="121" uniqueCount="89">
  <si>
    <t>KIDS ELECTRIC DIRT BIKE SERIES</t>
  </si>
  <si>
    <t>Product Photo for reference</t>
  </si>
  <si>
    <t>Model Name</t>
  </si>
  <si>
    <t>EVO 16</t>
  </si>
  <si>
    <t>EVO 18</t>
  </si>
  <si>
    <t>EVO RACING 18</t>
  </si>
  <si>
    <t>EVO RACING 20</t>
  </si>
  <si>
    <t>FOB Ningbo</t>
  </si>
  <si>
    <t>SPECS</t>
  </si>
  <si>
    <t>Motor:</t>
  </si>
  <si>
    <t>36V500W Brushless motor+ Sine wave controller</t>
  </si>
  <si>
    <t>36V750W brushless motor+ since wave controller</t>
  </si>
  <si>
    <t>Battery :</t>
  </si>
  <si>
    <t>36V 5AH, removable high-power lithium battery</t>
  </si>
  <si>
    <t>36V 7.5AH, removable high-power lithium battery</t>
  </si>
  <si>
    <t>Front Fork:</t>
  </si>
  <si>
    <t>Suspension fork, adjustable, travel 40mm</t>
  </si>
  <si>
    <t>Suspension fork, unadjustable</t>
  </si>
  <si>
    <t>Suspension fork with Hydraulic lockout
Spring adjustable</t>
  </si>
  <si>
    <t>Suspension fork with Hydraulic lockout
Spring adjustable, travel 100mm</t>
  </si>
  <si>
    <t>Rear shock:</t>
  </si>
  <si>
    <t>Fastace spring shock</t>
  </si>
  <si>
    <t>Spring shock</t>
  </si>
  <si>
    <t>KSP562, oil/gas mixed shock absorption, adjustable</t>
  </si>
  <si>
    <t>Brake:</t>
  </si>
  <si>
    <t>F/R mechanical disc brake</t>
  </si>
  <si>
    <t>F/R Hydraulic disc brake</t>
  </si>
  <si>
    <r>
      <rPr>
        <b/>
        <sz val="20"/>
        <color theme="0"/>
        <rFont val="Calibri"/>
        <charset val="134"/>
      </rPr>
      <t>Foot rest</t>
    </r>
    <r>
      <rPr>
        <b/>
        <sz val="20"/>
        <color theme="0"/>
        <rFont val="宋体"/>
        <charset val="134"/>
      </rPr>
      <t>：</t>
    </r>
  </si>
  <si>
    <t>Steel</t>
  </si>
  <si>
    <t>Alloy</t>
  </si>
  <si>
    <t>Front hub:</t>
  </si>
  <si>
    <t>Normal type, without bearing</t>
  </si>
  <si>
    <t>Bearing type, small friction coefficient, wear resistance, good rotation accuracy</t>
  </si>
  <si>
    <t>Frame</t>
  </si>
  <si>
    <t>Aluminium alloy</t>
  </si>
  <si>
    <t>Handle bar:</t>
  </si>
  <si>
    <t>Grip:</t>
  </si>
  <si>
    <t>APOLLO SOFTER grip</t>
  </si>
  <si>
    <t>Tire:</t>
  </si>
  <si>
    <t>16“*2.5</t>
  </si>
  <si>
    <t>18"*2.5</t>
  </si>
  <si>
    <t>20”*2.5</t>
  </si>
  <si>
    <t>Rim:</t>
  </si>
  <si>
    <t>Alloy spoked rim</t>
  </si>
  <si>
    <t>Charger:</t>
  </si>
  <si>
    <t>42V*3A</t>
  </si>
  <si>
    <t>Endurance mileage:</t>
  </si>
  <si>
    <t>15KM</t>
  </si>
  <si>
    <t>Max speed:</t>
  </si>
  <si>
    <t>Low : 15km/h      Middle: 20km/h      High: 25 km/h</t>
  </si>
  <si>
    <t>Low : 15km/h      Middle: 22km/h      High: 30 km/h</t>
  </si>
  <si>
    <t>Low : 15km/h     Middle: 25km/h      High: 35 km/h</t>
  </si>
  <si>
    <t>Max Load:</t>
  </si>
  <si>
    <t>70kgs</t>
  </si>
  <si>
    <t>75kgs</t>
  </si>
  <si>
    <t>N.W./G.W</t>
  </si>
  <si>
    <t>17.4kg/ 21.2kg</t>
  </si>
  <si>
    <t>19kg/ 24kg</t>
  </si>
  <si>
    <t>20.58kg/ 24.5kg</t>
  </si>
  <si>
    <t>22.3kg/26.1 kg</t>
  </si>
  <si>
    <t>Package size:</t>
  </si>
  <si>
    <t>112x25x65cm</t>
  </si>
  <si>
    <t>125X27X69cm</t>
  </si>
  <si>
    <t>135x25x71cm</t>
  </si>
  <si>
    <t>Colour:</t>
  </si>
  <si>
    <t>Red/Blue</t>
  </si>
  <si>
    <t>Production time:</t>
  </si>
  <si>
    <t>35 working days after deposit received</t>
  </si>
  <si>
    <t>顶部2竖一横</t>
  </si>
  <si>
    <t>门口2*4*3</t>
  </si>
  <si>
    <t>有3台余地</t>
  </si>
  <si>
    <t>40HQ  (296pcs)                                       550$</t>
  </si>
  <si>
    <t>20FEET( 118pcs)                                     600 $</t>
  </si>
  <si>
    <t>MOQ≥50PCS                                         $621</t>
  </si>
  <si>
    <t>40HQ  (278 pcs)                                       $650</t>
  </si>
  <si>
    <t>20FEET( 114pcs)                                      $665</t>
  </si>
  <si>
    <t>MOQ≥50PCS                                         $680</t>
  </si>
  <si>
    <t>40HQ  ( 296 pcs)                            $450</t>
  </si>
  <si>
    <t>20FEET(118 pcs)                            $455</t>
  </si>
  <si>
    <t>MOQ≥50PCS                                $470</t>
  </si>
  <si>
    <t>40HQ  ( 376 pcs)                            $430</t>
  </si>
  <si>
    <t>20FEET(156 pcs)                            $445</t>
  </si>
  <si>
    <t>MOQ≥50PCS                                $460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</si>
</sst>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00_);[Red]\(\$#,##0.00\)"/>
  </numFmts>
  <fonts count="13" x14ac:knownFonts="1">
    <font>
      <sz val="11"/>
      <color theme="1"/>
      <name val="Calibri"/>
      <charset val="134"/>
      <scheme val="minor"/>
    </font>
    <font>
      <sz val="11"/>
      <color theme="1"/>
      <name val="Calibri"/>
      <charset val="134"/>
    </font>
    <font>
      <sz val="12"/>
      <color indexed="8"/>
      <name val="Calibri"/>
      <charset val="134"/>
    </font>
    <font>
      <sz val="48"/>
      <color indexed="8"/>
      <name val="Calibri"/>
      <charset val="134"/>
    </font>
    <font>
      <sz val="22"/>
      <color indexed="8"/>
      <name val="Calibri"/>
      <charset val="134"/>
    </font>
    <font>
      <sz val="22"/>
      <color theme="1"/>
      <name val="Calibri"/>
      <charset val="134"/>
    </font>
    <font>
      <b/>
      <sz val="26"/>
      <name val="Calibri"/>
      <charset val="134"/>
    </font>
    <font>
      <b/>
      <sz val="20"/>
      <color theme="0"/>
      <name val="Calibri"/>
      <charset val="134"/>
    </font>
    <font>
      <b/>
      <sz val="20"/>
      <color rgb="FFFF0000"/>
      <name val="Calibri"/>
      <charset val="134"/>
    </font>
    <font>
      <sz val="20"/>
      <name val="Calibri"/>
      <charset val="134"/>
    </font>
    <font>
      <sz val="20"/>
      <color theme="1"/>
      <name val="Calibri"/>
      <charset val="134"/>
    </font>
    <font>
      <b/>
      <sz val="20"/>
      <color theme="0"/>
      <name val="宋体"/>
      <charset val="134"/>
    </font>
    <font>
      <sz val="11"/>
      <color theme="1"/>
      <name val="Calibri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2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vertical="center" wrapText="1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justify" vertical="center"/>
      <protection locked="0"/>
    </xf>
    <xf numFmtId="0" fontId="0" fillId="0" borderId="1" xfId="0" applyBorder="1">
      <alignment vertical="center"/>
    </xf>
    <xf numFmtId="0" fontId="8" fillId="0" borderId="1" xfId="0" applyFont="1" applyBorder="1" applyAlignment="1" applyProtection="1">
      <alignment horizontal="center" vertical="center" wrapText="1"/>
      <protection locked="0"/>
    </xf>
    <xf numFmtId="164" fontId="9" fillId="0" borderId="1" xfId="0" applyNumberFormat="1" applyFont="1" applyFill="1" applyBorder="1" applyAlignment="1" applyProtection="1">
      <alignment horizontal="left" vertical="center" wrapText="1"/>
      <protection locked="0"/>
    </xf>
    <xf numFmtId="164" fontId="9" fillId="0" borderId="4" xfId="0" applyNumberFormat="1" applyFont="1" applyFill="1" applyBorder="1" applyAlignment="1" applyProtection="1">
      <alignment horizontal="justify" vertical="center" wrapText="1"/>
      <protection locked="0"/>
    </xf>
    <xf numFmtId="164" fontId="9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vertical="center" wrapText="1"/>
      <protection locked="0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</cellXfs>
  <cellStyles count="2">
    <cellStyle name="Обычный" xfId="0" builtinId="0"/>
    <cellStyle name="常规 2" xfId="1" xr:uid="{00000000-0005-0000-0000-000031000000}"/>
  </cellStyles>
  <dxfs count="0"/>
  <tableStyles count="0" defaultTableStyle="TableStyleMedium9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 /><Relationship Id="rId2" Type="http://schemas.openxmlformats.org/officeDocument/2006/relationships/image" Target="NULL" TargetMode="External" /><Relationship Id="rId1" Type="http://schemas.openxmlformats.org/officeDocument/2006/relationships/image" Target="../media/image1.png" /><Relationship Id="rId5" Type="http://schemas.openxmlformats.org/officeDocument/2006/relationships/image" Target="../media/image4.png" /><Relationship Id="rId4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126365</xdr:colOff>
      <xdr:row>1</xdr:row>
      <xdr:rowOff>859790</xdr:rowOff>
    </xdr:from>
    <xdr:to>
      <xdr:col>3</xdr:col>
      <xdr:colOff>5209722</xdr:colOff>
      <xdr:row>3</xdr:row>
      <xdr:rowOff>6985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10299700" y="2713990"/>
          <a:ext cx="5473065" cy="3338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292100</xdr:colOff>
      <xdr:row>2</xdr:row>
      <xdr:rowOff>58420</xdr:rowOff>
    </xdr:from>
    <xdr:to>
      <xdr:col>2</xdr:col>
      <xdr:colOff>5209903</xdr:colOff>
      <xdr:row>3</xdr:row>
      <xdr:rowOff>22225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/>
        <a:stretch>
          <a:fillRect/>
        </a:stretch>
      </xdr:blipFill>
      <xdr:spPr>
        <a:xfrm>
          <a:off x="4855210" y="2788920"/>
          <a:ext cx="5057140" cy="32785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111760</xdr:colOff>
      <xdr:row>2</xdr:row>
      <xdr:rowOff>31115</xdr:rowOff>
    </xdr:from>
    <xdr:to>
      <xdr:col>5</xdr:col>
      <xdr:colOff>5144135</xdr:colOff>
      <xdr:row>2</xdr:row>
      <xdr:rowOff>3285490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/>
        <a:stretch>
          <a:fillRect/>
        </a:stretch>
      </xdr:blipFill>
      <xdr:spPr>
        <a:xfrm>
          <a:off x="21505545" y="2761615"/>
          <a:ext cx="5032375" cy="325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260985</xdr:colOff>
      <xdr:row>2</xdr:row>
      <xdr:rowOff>16510</xdr:rowOff>
    </xdr:from>
    <xdr:to>
      <xdr:col>4</xdr:col>
      <xdr:colOff>5209631</xdr:colOff>
      <xdr:row>2</xdr:row>
      <xdr:rowOff>3283585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/>
        <a:stretch>
          <a:fillRect/>
        </a:stretch>
      </xdr:blipFill>
      <xdr:spPr>
        <a:xfrm>
          <a:off x="16044545" y="2747010"/>
          <a:ext cx="5044440" cy="3267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7"/>
  <sheetViews>
    <sheetView tabSelected="1" view="pageBreakPreview" topLeftCell="E15" zoomScale="70" zoomScaleNormal="100" workbookViewId="0">
      <selection activeCell="C7" sqref="C7"/>
    </sheetView>
  </sheetViews>
  <sheetFormatPr defaultColWidth="9.01171875" defaultRowHeight="15" x14ac:dyDescent="0.2"/>
  <cols>
    <col min="1" max="1" width="31.34375" style="17" customWidth="1"/>
    <col min="2" max="2" width="28.515625" style="18" customWidth="1"/>
    <col min="3" max="3" width="73.58203125" style="19" customWidth="1"/>
    <col min="4" max="6" width="73.58203125" style="20" customWidth="1"/>
    <col min="7" max="8" width="9.01171875" style="18"/>
    <col min="9" max="14" width="22.1953125" style="18" customWidth="1"/>
    <col min="15" max="15" width="23.80859375" style="18"/>
    <col min="16" max="16" width="9.01171875" style="18"/>
    <col min="17" max="17" width="23.80859375" style="18"/>
    <col min="18" max="16384" width="9.01171875" style="18"/>
  </cols>
  <sheetData>
    <row r="1" spans="1:15" ht="146.1" customHeight="1" x14ac:dyDescent="0.2">
      <c r="A1" s="35"/>
      <c r="B1" s="36"/>
      <c r="C1" s="36"/>
      <c r="D1" s="36"/>
      <c r="E1" s="36"/>
      <c r="F1" s="36"/>
    </row>
    <row r="2" spans="1:15" s="11" customFormat="1" ht="69" customHeight="1" x14ac:dyDescent="0.2">
      <c r="A2" s="37" t="s">
        <v>0</v>
      </c>
      <c r="B2" s="38"/>
      <c r="C2" s="38"/>
      <c r="D2" s="38"/>
      <c r="E2" s="38"/>
      <c r="F2" s="39"/>
    </row>
    <row r="3" spans="1:15" s="12" customFormat="1" ht="261" customHeight="1" x14ac:dyDescent="0.2">
      <c r="A3" s="34" t="s">
        <v>1</v>
      </c>
      <c r="B3" s="34"/>
      <c r="C3" s="21"/>
      <c r="D3" s="21"/>
      <c r="E3" s="21"/>
      <c r="F3" s="21"/>
    </row>
    <row r="4" spans="1:15" s="13" customFormat="1" ht="54.95" customHeight="1" x14ac:dyDescent="0.2">
      <c r="A4" s="34" t="s">
        <v>2</v>
      </c>
      <c r="B4" s="34"/>
      <c r="C4" s="22" t="s">
        <v>3</v>
      </c>
      <c r="D4" s="22" t="s">
        <v>4</v>
      </c>
      <c r="E4" s="22" t="s">
        <v>5</v>
      </c>
      <c r="F4" s="22" t="s">
        <v>6</v>
      </c>
      <c r="L4"/>
    </row>
    <row r="5" spans="1:15" s="14" customFormat="1" ht="54.95" customHeight="1" x14ac:dyDescent="0.2">
      <c r="A5" s="34" t="s">
        <v>7</v>
      </c>
      <c r="B5" s="34"/>
      <c r="C5" s="23" t="s">
        <v>80</v>
      </c>
      <c r="D5" s="23" t="s">
        <v>77</v>
      </c>
      <c r="E5" s="24" t="s">
        <v>71</v>
      </c>
      <c r="F5" s="25" t="s">
        <v>74</v>
      </c>
    </row>
    <row r="6" spans="1:15" s="14" customFormat="1" ht="54.95" customHeight="1" x14ac:dyDescent="0.2">
      <c r="A6" s="34"/>
      <c r="B6" s="34"/>
      <c r="C6" s="23" t="s">
        <v>81</v>
      </c>
      <c r="D6" s="23" t="s">
        <v>78</v>
      </c>
      <c r="E6" s="24" t="s">
        <v>72</v>
      </c>
      <c r="F6" s="25" t="s">
        <v>75</v>
      </c>
    </row>
    <row r="7" spans="1:15" s="14" customFormat="1" ht="54.95" customHeight="1" x14ac:dyDescent="0.35">
      <c r="A7" s="34"/>
      <c r="B7" s="34"/>
      <c r="C7" s="23" t="s">
        <v>82</v>
      </c>
      <c r="D7" s="23" t="s">
        <v>79</v>
      </c>
      <c r="E7" s="24" t="s">
        <v>73</v>
      </c>
      <c r="F7" s="25" t="s">
        <v>76</v>
      </c>
    </row>
    <row r="8" spans="1:15" s="15" customFormat="1" ht="68.099999999999994" customHeight="1" x14ac:dyDescent="0.2">
      <c r="A8" s="34" t="s">
        <v>8</v>
      </c>
      <c r="B8" s="26" t="s">
        <v>9</v>
      </c>
      <c r="C8" s="27" t="s">
        <v>10</v>
      </c>
      <c r="D8" s="27" t="s">
        <v>10</v>
      </c>
      <c r="E8" s="27" t="s">
        <v>10</v>
      </c>
      <c r="F8" s="28" t="s">
        <v>11</v>
      </c>
    </row>
    <row r="9" spans="1:15" s="15" customFormat="1" ht="68.099999999999994" customHeight="1" x14ac:dyDescent="0.2">
      <c r="A9" s="34"/>
      <c r="B9" s="26" t="s">
        <v>12</v>
      </c>
      <c r="C9" s="27" t="s">
        <v>13</v>
      </c>
      <c r="D9" s="27" t="s">
        <v>13</v>
      </c>
      <c r="E9" s="27" t="s">
        <v>13</v>
      </c>
      <c r="F9" s="28" t="s">
        <v>14</v>
      </c>
    </row>
    <row r="10" spans="1:15" s="16" customFormat="1" ht="68.099999999999994" customHeight="1" x14ac:dyDescent="0.35">
      <c r="A10" s="34"/>
      <c r="B10" s="26" t="s">
        <v>15</v>
      </c>
      <c r="C10" s="27" t="s">
        <v>16</v>
      </c>
      <c r="D10" s="29" t="s">
        <v>17</v>
      </c>
      <c r="E10" s="30" t="s">
        <v>18</v>
      </c>
      <c r="F10" s="29" t="s">
        <v>19</v>
      </c>
      <c r="H10" s="31"/>
      <c r="O10" s="31"/>
    </row>
    <row r="11" spans="1:15" s="16" customFormat="1" ht="68.099999999999994" customHeight="1" x14ac:dyDescent="0.35">
      <c r="A11" s="34"/>
      <c r="B11" s="26" t="s">
        <v>20</v>
      </c>
      <c r="C11" s="27" t="s">
        <v>21</v>
      </c>
      <c r="D11" s="29" t="s">
        <v>22</v>
      </c>
      <c r="E11" s="30" t="s">
        <v>23</v>
      </c>
      <c r="F11" s="28" t="s">
        <v>23</v>
      </c>
      <c r="J11" s="15"/>
      <c r="K11" s="15"/>
      <c r="L11" s="15"/>
      <c r="M11" s="15"/>
    </row>
    <row r="12" spans="1:15" s="16" customFormat="1" ht="68.099999999999994" customHeight="1" x14ac:dyDescent="0.2">
      <c r="A12" s="34"/>
      <c r="B12" s="26" t="s">
        <v>24</v>
      </c>
      <c r="C12" s="29" t="s">
        <v>25</v>
      </c>
      <c r="D12" s="29" t="s">
        <v>25</v>
      </c>
      <c r="E12" s="30" t="s">
        <v>26</v>
      </c>
      <c r="F12" s="29" t="s">
        <v>26</v>
      </c>
      <c r="L12" s="15"/>
      <c r="M12" s="15"/>
    </row>
    <row r="13" spans="1:15" s="16" customFormat="1" ht="68.099999999999994" customHeight="1" x14ac:dyDescent="0.2">
      <c r="A13" s="34"/>
      <c r="B13" s="26" t="s">
        <v>27</v>
      </c>
      <c r="C13" s="29" t="s">
        <v>28</v>
      </c>
      <c r="D13" s="29" t="s">
        <v>28</v>
      </c>
      <c r="E13" s="30" t="s">
        <v>29</v>
      </c>
      <c r="F13" s="29" t="s">
        <v>29</v>
      </c>
      <c r="H13" s="31"/>
      <c r="O13" s="31"/>
    </row>
    <row r="14" spans="1:15" s="16" customFormat="1" ht="68.099999999999994" customHeight="1" x14ac:dyDescent="0.35">
      <c r="A14" s="34"/>
      <c r="B14" s="26" t="s">
        <v>30</v>
      </c>
      <c r="C14" s="29" t="s">
        <v>31</v>
      </c>
      <c r="D14" s="29" t="s">
        <v>31</v>
      </c>
      <c r="E14" s="30" t="s">
        <v>32</v>
      </c>
      <c r="F14" s="29" t="s">
        <v>32</v>
      </c>
      <c r="J14" s="15"/>
    </row>
    <row r="15" spans="1:15" s="16" customFormat="1" ht="68.099999999999994" customHeight="1" x14ac:dyDescent="0.2">
      <c r="A15" s="34"/>
      <c r="B15" s="26" t="s">
        <v>33</v>
      </c>
      <c r="C15" s="27" t="s">
        <v>34</v>
      </c>
      <c r="D15" s="27" t="s">
        <v>34</v>
      </c>
      <c r="E15" s="27" t="s">
        <v>34</v>
      </c>
      <c r="F15" s="28" t="s">
        <v>34</v>
      </c>
    </row>
    <row r="16" spans="1:15" s="16" customFormat="1" ht="68.099999999999994" customHeight="1" x14ac:dyDescent="0.2">
      <c r="A16" s="34"/>
      <c r="B16" s="26" t="s">
        <v>35</v>
      </c>
      <c r="C16" s="27" t="s">
        <v>29</v>
      </c>
      <c r="D16" s="27" t="s">
        <v>29</v>
      </c>
      <c r="E16" s="27" t="s">
        <v>29</v>
      </c>
      <c r="F16" s="28" t="s">
        <v>29</v>
      </c>
    </row>
    <row r="17" spans="1:10" s="16" customFormat="1" ht="68.099999999999994" customHeight="1" x14ac:dyDescent="0.2">
      <c r="A17" s="34"/>
      <c r="B17" s="26" t="s">
        <v>36</v>
      </c>
      <c r="C17" s="27" t="s">
        <v>37</v>
      </c>
      <c r="D17" s="27" t="s">
        <v>37</v>
      </c>
      <c r="E17" s="27" t="s">
        <v>37</v>
      </c>
      <c r="F17" s="28" t="s">
        <v>37</v>
      </c>
    </row>
    <row r="18" spans="1:10" s="16" customFormat="1" ht="68.099999999999994" customHeight="1" x14ac:dyDescent="0.35">
      <c r="A18" s="34"/>
      <c r="B18" s="26" t="s">
        <v>38</v>
      </c>
      <c r="C18" s="27" t="s">
        <v>39</v>
      </c>
      <c r="D18" s="27" t="s">
        <v>40</v>
      </c>
      <c r="E18" s="27" t="s">
        <v>40</v>
      </c>
      <c r="F18" s="29" t="s">
        <v>41</v>
      </c>
    </row>
    <row r="19" spans="1:10" s="16" customFormat="1" ht="68.099999999999994" customHeight="1" x14ac:dyDescent="0.2">
      <c r="A19" s="34"/>
      <c r="B19" s="26" t="s">
        <v>42</v>
      </c>
      <c r="C19" s="27" t="s">
        <v>43</v>
      </c>
      <c r="D19" s="27" t="s">
        <v>43</v>
      </c>
      <c r="E19" s="27" t="s">
        <v>43</v>
      </c>
      <c r="F19" s="28" t="s">
        <v>43</v>
      </c>
    </row>
    <row r="20" spans="1:10" s="16" customFormat="1" ht="68.099999999999994" customHeight="1" x14ac:dyDescent="0.2">
      <c r="A20" s="34"/>
      <c r="B20" s="26" t="s">
        <v>44</v>
      </c>
      <c r="C20" s="28" t="s">
        <v>45</v>
      </c>
      <c r="D20" s="28" t="s">
        <v>45</v>
      </c>
      <c r="E20" s="27" t="s">
        <v>45</v>
      </c>
      <c r="F20" s="28" t="s">
        <v>45</v>
      </c>
    </row>
    <row r="21" spans="1:10" s="16" customFormat="1" ht="68.099999999999994" customHeight="1" x14ac:dyDescent="0.35">
      <c r="A21" s="34"/>
      <c r="B21" s="26" t="s">
        <v>46</v>
      </c>
      <c r="C21" s="28" t="s">
        <v>47</v>
      </c>
      <c r="D21" s="28" t="s">
        <v>47</v>
      </c>
      <c r="E21" s="27" t="s">
        <v>47</v>
      </c>
      <c r="F21" s="28" t="s">
        <v>47</v>
      </c>
    </row>
    <row r="22" spans="1:10" s="16" customFormat="1" ht="68.099999999999994" customHeight="1" x14ac:dyDescent="0.35">
      <c r="A22" s="34"/>
      <c r="B22" s="26" t="s">
        <v>48</v>
      </c>
      <c r="C22" s="28" t="s">
        <v>49</v>
      </c>
      <c r="D22" s="28" t="s">
        <v>50</v>
      </c>
      <c r="E22" s="27" t="s">
        <v>50</v>
      </c>
      <c r="F22" s="28" t="s">
        <v>51</v>
      </c>
    </row>
    <row r="23" spans="1:10" s="16" customFormat="1" ht="68.099999999999994" customHeight="1" x14ac:dyDescent="0.2">
      <c r="A23" s="34"/>
      <c r="B23" s="26" t="s">
        <v>52</v>
      </c>
      <c r="C23" s="28" t="s">
        <v>53</v>
      </c>
      <c r="D23" s="28" t="s">
        <v>53</v>
      </c>
      <c r="E23" s="27" t="s">
        <v>53</v>
      </c>
      <c r="F23" s="28" t="s">
        <v>54</v>
      </c>
    </row>
    <row r="24" spans="1:10" s="16" customFormat="1" ht="68.099999999999994" customHeight="1" x14ac:dyDescent="0.2">
      <c r="A24" s="34"/>
      <c r="B24" s="26" t="s">
        <v>55</v>
      </c>
      <c r="C24" s="28" t="s">
        <v>56</v>
      </c>
      <c r="D24" s="28" t="s">
        <v>57</v>
      </c>
      <c r="E24" s="27" t="s">
        <v>58</v>
      </c>
      <c r="F24" s="29" t="s">
        <v>59</v>
      </c>
      <c r="H24" s="40"/>
      <c r="I24" s="40"/>
      <c r="J24" s="40"/>
    </row>
    <row r="25" spans="1:10" s="16" customFormat="1" ht="68.099999999999994" customHeight="1" x14ac:dyDescent="0.2">
      <c r="A25" s="34"/>
      <c r="B25" s="26" t="s">
        <v>60</v>
      </c>
      <c r="C25" s="28" t="s">
        <v>61</v>
      </c>
      <c r="D25" s="28" t="s">
        <v>62</v>
      </c>
      <c r="E25" s="27" t="s">
        <v>62</v>
      </c>
      <c r="F25" s="29" t="s">
        <v>63</v>
      </c>
    </row>
    <row r="26" spans="1:10" s="16" customFormat="1" ht="68.099999999999994" customHeight="1" x14ac:dyDescent="0.2">
      <c r="A26" s="34"/>
      <c r="B26" s="26" t="s">
        <v>64</v>
      </c>
      <c r="C26" s="28" t="s">
        <v>65</v>
      </c>
      <c r="D26" s="28" t="s">
        <v>65</v>
      </c>
      <c r="E26" s="27" t="s">
        <v>65</v>
      </c>
      <c r="F26" s="28" t="s">
        <v>65</v>
      </c>
    </row>
    <row r="27" spans="1:10" s="16" customFormat="1" ht="68.099999999999994" customHeight="1" x14ac:dyDescent="0.2">
      <c r="A27" s="34"/>
      <c r="B27" s="26" t="s">
        <v>66</v>
      </c>
      <c r="C27" s="33" t="s">
        <v>67</v>
      </c>
      <c r="D27" s="33"/>
      <c r="E27" s="33"/>
      <c r="F27" s="32"/>
    </row>
  </sheetData>
  <mergeCells count="8">
    <mergeCell ref="H24:J24"/>
    <mergeCell ref="C27:E27"/>
    <mergeCell ref="A8:A27"/>
    <mergeCell ref="A5:B7"/>
    <mergeCell ref="A1:F1"/>
    <mergeCell ref="A2:F2"/>
    <mergeCell ref="A3:B3"/>
    <mergeCell ref="A4:B4"/>
  </mergeCells>
  <pageMargins left="0.27500000000000002" right="7.8472222222222193E-2" top="0.156944444444444" bottom="0.18888888888888899" header="0.70833333333333304" footer="0.196527777777778"/>
  <pageSetup paperSize="9" scale="28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0"/>
  <sheetViews>
    <sheetView zoomScale="120" zoomScaleNormal="120" workbookViewId="0">
      <selection activeCell="D7" sqref="D7"/>
    </sheetView>
  </sheetViews>
  <sheetFormatPr defaultColWidth="9.01171875" defaultRowHeight="15" x14ac:dyDescent="0.2"/>
  <cols>
    <col min="1" max="3" width="12.64453125"/>
    <col min="4" max="4" width="11.43359375"/>
    <col min="5" max="5" width="12.64453125" style="2"/>
    <col min="7" max="8" width="12.64453125"/>
    <col min="10" max="10" width="12.64453125"/>
  </cols>
  <sheetData>
    <row r="1" spans="1:10" x14ac:dyDescent="0.2">
      <c r="A1" s="3">
        <v>1192</v>
      </c>
      <c r="B1" s="3">
        <v>232</v>
      </c>
      <c r="C1" s="3">
        <v>268</v>
      </c>
      <c r="D1" s="3"/>
      <c r="E1"/>
      <c r="F1" s="3">
        <v>1192</v>
      </c>
      <c r="G1" s="3">
        <v>232</v>
      </c>
      <c r="H1" s="3">
        <v>268</v>
      </c>
      <c r="I1" s="3"/>
      <c r="J1" s="2"/>
    </row>
    <row r="2" spans="1:10" x14ac:dyDescent="0.2">
      <c r="A2" s="3">
        <v>101</v>
      </c>
      <c r="B2" s="3">
        <v>25</v>
      </c>
      <c r="C2" s="3">
        <v>59</v>
      </c>
      <c r="D2" s="3"/>
      <c r="E2"/>
      <c r="F2" s="3">
        <v>25</v>
      </c>
      <c r="G2" s="3">
        <v>101</v>
      </c>
      <c r="H2" s="3">
        <v>59</v>
      </c>
      <c r="I2" s="3"/>
      <c r="J2" s="2"/>
    </row>
    <row r="3" spans="1:10" x14ac:dyDescent="0.2">
      <c r="A3" s="3">
        <f>A1/A2</f>
        <v>11.8019801980198</v>
      </c>
      <c r="B3" s="3">
        <f>B1/B2</f>
        <v>9.2799999999999994</v>
      </c>
      <c r="C3" s="3">
        <f>C1/C2</f>
        <v>4.5423728813559299</v>
      </c>
      <c r="D3" s="3"/>
      <c r="E3"/>
      <c r="F3" s="3">
        <f>F1/F2</f>
        <v>47.68</v>
      </c>
      <c r="G3" s="3">
        <f>G1/G2</f>
        <v>2.2970297029703</v>
      </c>
      <c r="H3" s="3">
        <f>H1/H2</f>
        <v>4.5423728813559299</v>
      </c>
      <c r="I3" s="3"/>
      <c r="J3" s="2"/>
    </row>
    <row r="4" spans="1:10" x14ac:dyDescent="0.2">
      <c r="A4" s="3">
        <v>11</v>
      </c>
      <c r="B4" s="3">
        <v>9</v>
      </c>
      <c r="C4" s="3">
        <v>4</v>
      </c>
      <c r="D4" s="3">
        <f>C4*B4*A4</f>
        <v>396</v>
      </c>
      <c r="E4"/>
      <c r="F4" s="3">
        <v>47</v>
      </c>
      <c r="G4" s="3">
        <v>2</v>
      </c>
      <c r="H4" s="3">
        <v>4</v>
      </c>
      <c r="I4" s="3">
        <f>H4*G4*F4</f>
        <v>376</v>
      </c>
      <c r="J4" s="2"/>
    </row>
    <row r="5" spans="1:10" x14ac:dyDescent="0.2">
      <c r="A5" s="3">
        <f>A1-A2*A4</f>
        <v>81</v>
      </c>
      <c r="B5" s="3">
        <f>B1-B2*B4</f>
        <v>7</v>
      </c>
      <c r="C5" s="3">
        <f>C1-C2*C4</f>
        <v>32</v>
      </c>
      <c r="D5" s="3">
        <v>40</v>
      </c>
      <c r="E5" t="s">
        <v>68</v>
      </c>
      <c r="F5" s="3">
        <f>F1-F2*F4</f>
        <v>17</v>
      </c>
      <c r="G5" s="3">
        <f>G1-G2*G4</f>
        <v>30</v>
      </c>
      <c r="H5" s="3">
        <f>H1-H2*H4</f>
        <v>32</v>
      </c>
      <c r="I5" s="3">
        <f>11*4</f>
        <v>44</v>
      </c>
      <c r="J5" s="2">
        <f>F1/G2</f>
        <v>11.8019801980198</v>
      </c>
    </row>
    <row r="6" spans="1:10" x14ac:dyDescent="0.2">
      <c r="A6" s="4">
        <v>3</v>
      </c>
      <c r="B6" s="4">
        <v>2</v>
      </c>
      <c r="C6" s="4">
        <v>4</v>
      </c>
      <c r="D6" s="4">
        <f>C6*B6*A6</f>
        <v>24</v>
      </c>
      <c r="E6" t="s">
        <v>69</v>
      </c>
      <c r="F6" s="4"/>
      <c r="G6" s="4"/>
      <c r="H6" s="4"/>
      <c r="I6" s="4">
        <v>40</v>
      </c>
      <c r="J6" s="2"/>
    </row>
    <row r="7" spans="1:10" x14ac:dyDescent="0.2">
      <c r="A7" s="4"/>
      <c r="B7" s="4"/>
      <c r="C7" s="4"/>
      <c r="D7" s="4">
        <f>SUM(D4:D6)</f>
        <v>460</v>
      </c>
      <c r="E7"/>
      <c r="F7" s="4"/>
      <c r="G7" s="4"/>
      <c r="H7" s="4"/>
      <c r="I7" s="4">
        <f>SUM(I4:I6)</f>
        <v>460</v>
      </c>
      <c r="J7" s="2"/>
    </row>
    <row r="8" spans="1:10" ht="12" customHeight="1" x14ac:dyDescent="0.2">
      <c r="I8" t="s">
        <v>70</v>
      </c>
    </row>
    <row r="9" spans="1:10" x14ac:dyDescent="0.2">
      <c r="A9" s="5">
        <v>592</v>
      </c>
      <c r="B9" s="5">
        <v>232</v>
      </c>
      <c r="C9" s="5">
        <v>235</v>
      </c>
      <c r="D9" s="5"/>
    </row>
    <row r="10" spans="1:10" x14ac:dyDescent="0.2">
      <c r="A10" s="6">
        <v>25</v>
      </c>
      <c r="B10" s="6">
        <v>101</v>
      </c>
      <c r="C10" s="6">
        <v>59</v>
      </c>
      <c r="D10" s="5"/>
    </row>
    <row r="11" spans="1:10" x14ac:dyDescent="0.2">
      <c r="A11" s="6">
        <f>A9/A10</f>
        <v>23.68</v>
      </c>
      <c r="B11" s="6">
        <f>B9/B10</f>
        <v>2.2970297029703</v>
      </c>
      <c r="C11" s="6">
        <f>C9/C10</f>
        <v>3.9830508474576298</v>
      </c>
      <c r="D11" s="6"/>
    </row>
    <row r="12" spans="1:10" x14ac:dyDescent="0.2">
      <c r="A12" s="6">
        <v>23</v>
      </c>
      <c r="B12" s="6">
        <v>2</v>
      </c>
      <c r="C12" s="6">
        <v>4</v>
      </c>
      <c r="D12" s="7">
        <f>C12*B12*A12</f>
        <v>184</v>
      </c>
    </row>
    <row r="13" spans="1:10" x14ac:dyDescent="0.2">
      <c r="A13" s="7">
        <f>A9-A10*A12</f>
        <v>17</v>
      </c>
      <c r="B13" s="7">
        <f>B9-B10*B12</f>
        <v>30</v>
      </c>
      <c r="C13" s="7">
        <f>C9-C10*C12</f>
        <v>-1</v>
      </c>
      <c r="D13" s="8">
        <v>20</v>
      </c>
      <c r="E13" s="2">
        <f>A9/B10</f>
        <v>5.8613861386138604</v>
      </c>
    </row>
    <row r="14" spans="1:10" x14ac:dyDescent="0.2">
      <c r="A14" s="7"/>
      <c r="B14" s="7"/>
      <c r="C14" s="7"/>
      <c r="D14" s="8">
        <f>SUM(D12:D13)</f>
        <v>204</v>
      </c>
    </row>
    <row r="16" spans="1:10" s="1" customFormat="1" x14ac:dyDescent="0.2">
      <c r="A16" s="3">
        <v>1192</v>
      </c>
      <c r="B16" s="3">
        <v>232</v>
      </c>
      <c r="C16" s="3">
        <v>268</v>
      </c>
      <c r="D16" s="3"/>
      <c r="E16" s="9"/>
    </row>
    <row r="17" spans="1:9" s="1" customFormat="1" x14ac:dyDescent="0.2">
      <c r="A17" s="3">
        <v>119</v>
      </c>
      <c r="B17" s="3">
        <v>25</v>
      </c>
      <c r="C17" s="3">
        <v>60</v>
      </c>
      <c r="D17" s="3"/>
      <c r="E17" s="9"/>
    </row>
    <row r="18" spans="1:9" s="1" customFormat="1" x14ac:dyDescent="0.2">
      <c r="A18" s="3">
        <f>A16/A17</f>
        <v>10.0168067226891</v>
      </c>
      <c r="B18" s="3">
        <f>B16/B17</f>
        <v>9.2799999999999994</v>
      </c>
      <c r="C18" s="3">
        <f>C16/C17</f>
        <v>4.4666666666666703</v>
      </c>
      <c r="D18" s="3"/>
      <c r="E18" s="9"/>
    </row>
    <row r="19" spans="1:9" s="1" customFormat="1" x14ac:dyDescent="0.2">
      <c r="A19" s="3">
        <v>10</v>
      </c>
      <c r="B19" s="3">
        <v>9</v>
      </c>
      <c r="C19" s="3">
        <v>4</v>
      </c>
      <c r="D19" s="3">
        <f>C19*B19*A19</f>
        <v>360</v>
      </c>
      <c r="E19" s="9">
        <f>A16/C17</f>
        <v>19.866666666666699</v>
      </c>
    </row>
    <row r="20" spans="1:9" s="1" customFormat="1" x14ac:dyDescent="0.2">
      <c r="A20" s="3">
        <f>A16-A17*A19</f>
        <v>2</v>
      </c>
      <c r="B20" s="3">
        <f>B16-B17*B19</f>
        <v>7</v>
      </c>
      <c r="C20" s="3">
        <f>C16-C17*C19</f>
        <v>28</v>
      </c>
      <c r="D20" s="3">
        <v>29</v>
      </c>
      <c r="E20" s="9">
        <f>A16/A17</f>
        <v>10.0168067226891</v>
      </c>
    </row>
    <row r="21" spans="1:9" x14ac:dyDescent="0.2">
      <c r="A21" s="4"/>
      <c r="B21" s="4"/>
      <c r="C21" s="4"/>
      <c r="D21" s="4">
        <f>SUM(D19:D20)</f>
        <v>389</v>
      </c>
      <c r="I21" s="2"/>
    </row>
    <row r="22" spans="1:9" ht="12" customHeight="1" x14ac:dyDescent="0.2">
      <c r="I22" s="2"/>
    </row>
    <row r="23" spans="1:9" s="1" customFormat="1" x14ac:dyDescent="0.2">
      <c r="A23" s="7"/>
      <c r="B23" s="7"/>
      <c r="C23" s="7"/>
      <c r="D23" s="7"/>
      <c r="E23" s="9"/>
      <c r="I23" s="9"/>
    </row>
    <row r="24" spans="1:9" s="1" customFormat="1" x14ac:dyDescent="0.2">
      <c r="A24" s="10">
        <v>592</v>
      </c>
      <c r="B24" s="10">
        <v>232</v>
      </c>
      <c r="C24" s="10">
        <v>235</v>
      </c>
      <c r="D24" s="10"/>
      <c r="E24" s="9"/>
    </row>
    <row r="25" spans="1:9" s="1" customFormat="1" x14ac:dyDescent="0.2">
      <c r="A25" s="10">
        <v>119</v>
      </c>
      <c r="B25" s="10">
        <v>25</v>
      </c>
      <c r="C25" s="10">
        <v>59</v>
      </c>
      <c r="D25" s="10"/>
      <c r="E25" s="9"/>
    </row>
    <row r="26" spans="1:9" s="1" customFormat="1" x14ac:dyDescent="0.2">
      <c r="A26" s="6">
        <f>A24/A25</f>
        <v>4.9747899159663902</v>
      </c>
      <c r="B26" s="6">
        <f>B24/B25</f>
        <v>9.2799999999999994</v>
      </c>
      <c r="C26" s="6">
        <f>C24/C25</f>
        <v>3.9830508474576298</v>
      </c>
      <c r="D26" s="6"/>
      <c r="E26" s="9"/>
    </row>
    <row r="27" spans="1:9" s="1" customFormat="1" x14ac:dyDescent="0.2">
      <c r="A27" s="10">
        <v>4</v>
      </c>
      <c r="B27" s="10">
        <v>9</v>
      </c>
      <c r="C27" s="10">
        <v>4</v>
      </c>
      <c r="D27" s="6">
        <f>C27*B27*A27</f>
        <v>144</v>
      </c>
      <c r="E27" s="9">
        <f>B24-A25</f>
        <v>113</v>
      </c>
    </row>
    <row r="28" spans="1:9" s="1" customFormat="1" x14ac:dyDescent="0.2">
      <c r="A28" s="6">
        <f>A24-A25*A27</f>
        <v>116</v>
      </c>
      <c r="B28" s="6">
        <f>B24-B25*B27</f>
        <v>7</v>
      </c>
      <c r="C28" s="6">
        <f>C24-C25*C27</f>
        <v>-1</v>
      </c>
      <c r="D28" s="10">
        <v>16</v>
      </c>
      <c r="E28" s="9">
        <f>A28/B25</f>
        <v>4.6399999999999997</v>
      </c>
    </row>
    <row r="29" spans="1:9" s="1" customFormat="1" x14ac:dyDescent="0.2">
      <c r="A29" s="10"/>
      <c r="B29" s="10"/>
      <c r="C29" s="10"/>
      <c r="D29" s="6">
        <v>4</v>
      </c>
      <c r="E29" s="9"/>
    </row>
    <row r="30" spans="1:9" s="1" customFormat="1" x14ac:dyDescent="0.2">
      <c r="A30" s="10"/>
      <c r="B30" s="10"/>
      <c r="C30" s="10"/>
      <c r="D30" s="6">
        <f>SUM(D27:D29)</f>
        <v>164</v>
      </c>
      <c r="E30" s="9"/>
    </row>
  </sheetData>
  <pageMargins left="0.75" right="0.75" top="1" bottom="1" header="0.5" footer="0.5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EVO </vt:lpstr>
      <vt:lpstr>Sheet1</vt:lpstr>
      <vt:lpstr>EVO !Область_печати</vt:lpstr>
    </vt:vector>
  </TitlesOfParts>
  <Company>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曾月</dc:creator>
  <cp:lastModifiedBy>Ashley~志彤</cp:lastModifiedBy>
  <cp:lastPrinted>2021-09-09T03:03:00Z</cp:lastPrinted>
  <dcterms:created xsi:type="dcterms:W3CDTF">2017-04-28T12:09:00Z</dcterms:created>
  <dcterms:modified xsi:type="dcterms:W3CDTF">2024-01-19T09:44:17Z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10</vt:lpwstr>
  </property>
  <property fmtid="{D5CDD505-2E9C-101B-9397-08002B2CF9AE}" pid="4" name="ICV">
    <vt:lpwstr>97812558620A4BE3A123E256585A438E_13</vt:lpwstr>
  </property>
</Properties>
</file>